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430"/>
  <workbookPr defaultThemeVersion="166925"/>
  <mc:AlternateContent xmlns:mc="http://schemas.openxmlformats.org/markup-compatibility/2006">
    <mc:Choice Requires="x15">
      <x15ac:absPath xmlns:x15ac="http://schemas.microsoft.com/office/spreadsheetml/2010/11/ac" url="M:\ACereceres\4. HOT WEBSITE\2023 Updates\For Hari - Website Update\Aug 2023 Ready\"/>
    </mc:Choice>
  </mc:AlternateContent>
  <xr:revisionPtr revIDLastSave="0" documentId="8_{C3EE0505-FAC3-4021-AC13-0153A019E045}" xr6:coauthVersionLast="45" xr6:coauthVersionMax="45" xr10:uidLastSave="{00000000-0000-0000-0000-000000000000}"/>
  <bookViews>
    <workbookView xWindow="-120" yWindow="-120" windowWidth="20730" windowHeight="11160" xr2:uid="{1C1D3798-F474-4051-B5F5-AF7643EB7696}"/>
  </bookViews>
  <sheets>
    <sheet name="Final" sheetId="1" r:id="rId1"/>
  </sheets>
  <definedNames>
    <definedName name="_xlnm.Print_Area" localSheetId="0">Final!$A$1:$AL$100</definedName>
    <definedName name="receipt">#REF!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87" i="1" l="1"/>
  <c r="B81" i="1"/>
  <c r="H79" i="1"/>
  <c r="H77" i="1"/>
  <c r="H75" i="1"/>
  <c r="B75" i="1"/>
  <c r="H81" i="1" s="1"/>
  <c r="G49" i="1"/>
  <c r="I39" i="1"/>
  <c r="I41" i="1" s="1"/>
  <c r="I45" i="1" s="1"/>
  <c r="I51" i="1" s="1"/>
  <c r="B37" i="1"/>
  <c r="H39" i="1" s="1"/>
  <c r="B35" i="1"/>
  <c r="V30" i="1"/>
  <c r="U30" i="1"/>
  <c r="T30" i="1"/>
  <c r="T26" i="1"/>
  <c r="U26" i="1" s="1"/>
  <c r="K24" i="1" s="1"/>
  <c r="V39" i="1" l="1"/>
  <c r="V35" i="1" s="1"/>
  <c r="I61" i="1"/>
  <c r="I73" i="1" s="1"/>
  <c r="B39" i="1"/>
  <c r="T51" i="1"/>
  <c r="T39" i="1"/>
  <c r="Y35" i="1" s="1"/>
  <c r="T53" i="1"/>
  <c r="T49" i="1"/>
  <c r="I63" i="1" l="1"/>
  <c r="I67" i="1" s="1"/>
  <c r="T35" i="1"/>
  <c r="I77" i="1"/>
  <c r="T47" i="1"/>
  <c r="I49" i="1"/>
  <c r="V47" i="1"/>
  <c r="H41" i="1"/>
  <c r="B41" i="1"/>
  <c r="T55" i="1" l="1"/>
  <c r="T83" i="1" s="1"/>
  <c r="I79" i="1" s="1"/>
  <c r="I75" i="1"/>
  <c r="I65" i="1"/>
  <c r="I47" i="1"/>
  <c r="H45" i="1"/>
  <c r="B45" i="1"/>
  <c r="I81" i="1" l="1"/>
  <c r="I53" i="1"/>
  <c r="I69" i="1"/>
  <c r="I71" i="1" s="1"/>
  <c r="H55" i="1"/>
  <c r="H47" i="1"/>
  <c r="B47" i="1"/>
  <c r="B49" i="1" s="1"/>
  <c r="B51" i="1" s="1"/>
  <c r="B53" i="1" s="1"/>
  <c r="B55" i="1" s="1"/>
  <c r="B57" i="1" s="1"/>
  <c r="H49" i="1"/>
  <c r="H53" i="1"/>
  <c r="H61" i="1"/>
  <c r="T65" i="1"/>
  <c r="T69" i="1" s="1"/>
  <c r="G55" i="1" s="1"/>
  <c r="I55" i="1" s="1"/>
  <c r="I57" i="1" l="1"/>
  <c r="I87" i="1" s="1"/>
  <c r="H57" i="1"/>
  <c r="B61" i="1"/>
  <c r="B63" i="1" l="1"/>
  <c r="H73" i="1"/>
  <c r="H63" i="1"/>
  <c r="H65" i="1" l="1"/>
  <c r="H69" i="1"/>
  <c r="B65" i="1"/>
  <c r="B67" i="1" s="1"/>
  <c r="B69" i="1" s="1"/>
  <c r="B71" i="1" s="1"/>
  <c r="H87" i="1" s="1"/>
  <c r="H67" i="1"/>
  <c r="H71"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Gerry.Lington</author>
  </authors>
  <commentList>
    <comment ref="I33" authorId="0" shapeId="0" xr:uid="{DA4F6963-1A2B-4ABE-8CD4-CDEF3936AAFF}">
      <text>
        <r>
          <rPr>
            <b/>
            <sz val="8"/>
            <color indexed="81"/>
            <rFont val="Tahoma"/>
            <family val="2"/>
          </rPr>
          <t>Entered by User</t>
        </r>
      </text>
    </comment>
    <comment ref="I35" authorId="0" shapeId="0" xr:uid="{0256EF5D-D18F-4FCC-AA7D-89A52C709D44}">
      <text>
        <r>
          <rPr>
            <b/>
            <sz val="8"/>
            <color indexed="81"/>
            <rFont val="Tahoma"/>
            <family val="2"/>
          </rPr>
          <t>Entered by User</t>
        </r>
        <r>
          <rPr>
            <sz val="8"/>
            <color indexed="81"/>
            <rFont val="Tahoma"/>
            <family val="2"/>
          </rPr>
          <t xml:space="preserve">
</t>
        </r>
      </text>
    </comment>
    <comment ref="I37" authorId="0" shapeId="0" xr:uid="{774255AD-9B91-431E-AC35-A3909C5EE147}">
      <text>
        <r>
          <rPr>
            <b/>
            <sz val="8"/>
            <color indexed="81"/>
            <rFont val="Tahoma"/>
            <family val="2"/>
          </rPr>
          <t>Entered by User</t>
        </r>
        <r>
          <rPr>
            <sz val="8"/>
            <color indexed="81"/>
            <rFont val="Tahoma"/>
            <family val="2"/>
          </rPr>
          <t xml:space="preserve">
</t>
        </r>
      </text>
    </comment>
    <comment ref="I45" authorId="0" shapeId="0" xr:uid="{8B23370B-1F3E-4986-9ACA-1BF8CEEDCF6D}">
      <text>
        <r>
          <rPr>
            <b/>
            <sz val="8"/>
            <color indexed="81"/>
            <rFont val="Tahoma"/>
            <family val="2"/>
          </rPr>
          <t>Represents the Net Hotel Receipts; times the 2% TPID assessment rate.</t>
        </r>
        <r>
          <rPr>
            <sz val="8"/>
            <color indexed="81"/>
            <rFont val="Tahoma"/>
            <family val="2"/>
          </rPr>
          <t xml:space="preserve">
</t>
        </r>
      </text>
    </comment>
    <comment ref="I49" authorId="0" shapeId="0" xr:uid="{3830D23F-AEE7-4725-ABB1-BFB7BA46455D}">
      <text>
        <r>
          <rPr>
            <b/>
            <sz val="8"/>
            <color indexed="81"/>
            <rFont val="Tahoma"/>
            <family val="2"/>
          </rPr>
          <t>NOTE: The base penalty rate is now set at the same 15% as the HOT</t>
        </r>
      </text>
    </comment>
    <comment ref="I83" authorId="0" shapeId="0" xr:uid="{3A4284F6-5C68-4E8C-A26B-29084EFBC71D}">
      <text>
        <r>
          <rPr>
            <b/>
            <sz val="8"/>
            <color indexed="81"/>
            <rFont val="Tahoma"/>
            <family val="2"/>
          </rPr>
          <t>Entered by User, but only when agreed to by the City.</t>
        </r>
      </text>
    </comment>
  </commentList>
</comments>
</file>

<file path=xl/sharedStrings.xml><?xml version="1.0" encoding="utf-8"?>
<sst xmlns="http://schemas.openxmlformats.org/spreadsheetml/2006/main" count="140" uniqueCount="97">
  <si>
    <t>REPORT MUST BE FILED EVEN IF NO TAX IS DUE</t>
  </si>
  <si>
    <t>If you need to indicate a Change of Ownership, a Change of Name, Address or Phone Number --</t>
  </si>
  <si>
    <t>Include a completed new Registration Form</t>
  </si>
  <si>
    <r>
      <t xml:space="preserve">Make payment to: </t>
    </r>
    <r>
      <rPr>
        <sz val="12"/>
        <color theme="1"/>
        <rFont val="Arial"/>
        <family val="2"/>
      </rPr>
      <t>City of Dallas</t>
    </r>
  </si>
  <si>
    <t>Hotel name:</t>
  </si>
  <si>
    <t xml:space="preserve"> </t>
  </si>
  <si>
    <t xml:space="preserve">Ownership name: </t>
  </si>
  <si>
    <t xml:space="preserve">Hotel physical address: </t>
  </si>
  <si>
    <t xml:space="preserve">Hotel Phone No: </t>
  </si>
  <si>
    <t xml:space="preserve">Account No: </t>
  </si>
  <si>
    <t>Hotel Occupancy Tax</t>
  </si>
  <si>
    <t>Filing period:</t>
  </si>
  <si>
    <t xml:space="preserve">     City Controller's Office Contact Information:</t>
  </si>
  <si>
    <t>Due date:</t>
  </si>
  <si>
    <t>Month Due</t>
  </si>
  <si>
    <r>
      <rPr>
        <b/>
        <sz val="11"/>
        <color theme="1"/>
        <rFont val="Calibri"/>
        <family val="2"/>
        <scheme val="minor"/>
      </rPr>
      <t xml:space="preserve">TPID only due </t>
    </r>
    <r>
      <rPr>
        <b/>
        <i/>
        <sz val="11"/>
        <color theme="1"/>
        <rFont val="Calibri"/>
        <family val="2"/>
        <scheme val="minor"/>
      </rPr>
      <t>if</t>
    </r>
    <r>
      <rPr>
        <b/>
        <sz val="11"/>
        <color theme="1"/>
        <rFont val="Calibri"/>
        <family val="2"/>
        <scheme val="minor"/>
      </rPr>
      <t xml:space="preserve"> Hotel is on the Assessment Roll</t>
    </r>
  </si>
  <si>
    <t>TPID</t>
  </si>
  <si>
    <t>No</t>
  </si>
  <si>
    <t>Month Diff</t>
  </si>
  <si>
    <t>Month Day</t>
  </si>
  <si>
    <t>Day of Week</t>
  </si>
  <si>
    <t>A</t>
  </si>
  <si>
    <t>Total Number of Rooms</t>
  </si>
  <si>
    <t>Received Date:</t>
  </si>
  <si>
    <t>Expected Post Mark date</t>
  </si>
  <si>
    <t>B</t>
  </si>
  <si>
    <t>Number of Rooms Available</t>
  </si>
  <si>
    <t>C</t>
  </si>
  <si>
    <t>Number of Days in Month</t>
  </si>
  <si>
    <t>-</t>
  </si>
  <si>
    <t>Room receipts:</t>
  </si>
  <si>
    <t>D</t>
  </si>
  <si>
    <t>Number of Rooms Rented</t>
  </si>
  <si>
    <t>Discount?</t>
  </si>
  <si>
    <t>Penalty?</t>
  </si>
  <si>
    <t>Exemptions - Permanent Guests: City Code 44-35.1(a)</t>
  </si>
  <si>
    <t>Occupancy of at least 30 days (Sec. 156.101)</t>
  </si>
  <si>
    <t>Exemptions - All Others: City Code Sec. 44-35.1(a)</t>
  </si>
  <si>
    <t>Requires Qualified Certifications</t>
  </si>
  <si>
    <t>15th Weekend Factor?</t>
  </si>
  <si>
    <t>25th Weekend Factor?</t>
  </si>
  <si>
    <t>Total Exemptions:</t>
  </si>
  <si>
    <t>Net Hotel Receipts:</t>
  </si>
  <si>
    <t>TPID Assessment:</t>
  </si>
  <si>
    <t>Interest</t>
  </si>
  <si>
    <t>Penalty</t>
  </si>
  <si>
    <t>Enable TPID Late Payment Penalty (Base)?</t>
  </si>
  <si>
    <t>TPID Discount:</t>
  </si>
  <si>
    <t>If postmarked by the 15th</t>
  </si>
  <si>
    <t>Yes</t>
  </si>
  <si>
    <t>TPID Late Payment Penalty (Base):</t>
  </si>
  <si>
    <t>If postmarked after the 25th</t>
  </si>
  <si>
    <t>Enable TPID Additional Monthly Penalty?</t>
  </si>
  <si>
    <t>Reserved for future use.</t>
  </si>
  <si>
    <t>TPID Late Payment Interest (Base):</t>
  </si>
  <si>
    <t>If postmarked 30 days after the 15th</t>
  </si>
  <si>
    <t>TPID Additional Monthly Interest:</t>
  </si>
  <si>
    <t>If postmarked 60 or more days after the 15th</t>
  </si>
  <si>
    <t>Add another 1% for each additional 30 days</t>
  </si>
  <si>
    <t>Total TPID Assessment Fee:</t>
  </si>
  <si>
    <t>Total Taxable Receipts:</t>
  </si>
  <si>
    <t>Hotel Occupancy Tax:</t>
  </si>
  <si>
    <t>Dallas City Code - Sec. 44-35-b</t>
  </si>
  <si>
    <t>Addl TPID Penalty</t>
  </si>
  <si>
    <t>Tax Discount:</t>
  </si>
  <si>
    <t>If postmarked by the 15th - Code 44-37(c)</t>
  </si>
  <si>
    <t>Tax Late Payment Penalty:</t>
  </si>
  <si>
    <t>If postmarked after the 25th - Code 44-39(c)</t>
  </si>
  <si>
    <t>Addl TPID Interest</t>
  </si>
  <si>
    <t>Tax Late Payment Interest:</t>
  </si>
  <si>
    <t>Total HOT Taxes:</t>
  </si>
  <si>
    <t>Tax Late Payment Interest</t>
  </si>
  <si>
    <t>Additional Occupancy Tax:</t>
  </si>
  <si>
    <t>Total Additional HOT Taxes:</t>
  </si>
  <si>
    <t>(Over)/Underpayments:</t>
  </si>
  <si>
    <t>Only enter when authorized by City</t>
  </si>
  <si>
    <t>Grand Total:</t>
  </si>
  <si>
    <t>Make payment payable to:</t>
  </si>
  <si>
    <t>City of Dallas</t>
  </si>
  <si>
    <t>"The tax remitted and paid to the City of Dallas with this report was collected pursuant to the requirements of Chapter 44,</t>
  </si>
  <si>
    <t>Article V in the Dallas City Code, as amended."</t>
  </si>
  <si>
    <t>I declare under penalties prescribed in Dallas City Code, Sec. 44-39, that the information contained in this document is true and correct to the best of my knowledge. I understand that all information is subject to audit by the City of Dallas. All documentation supporting the revenues reported and exemptions claimed shall be retained until audited by the City of Dallas or the City of Dallas agrees in writing that such documentation is no longer required.</t>
  </si>
  <si>
    <t>Duly authorized Agent:</t>
  </si>
  <si>
    <t>Print name of authorized agent:</t>
  </si>
  <si>
    <t>Phone #:</t>
  </si>
  <si>
    <t>Sign here:</t>
  </si>
  <si>
    <t>Date:</t>
  </si>
  <si>
    <t>E-mail:</t>
  </si>
  <si>
    <t>Note: Unsigned reports will be considered incomplete and will be returned to the reporting hotel or parties. Penalty</t>
  </si>
  <si>
    <t xml:space="preserve">  assessments will be levied if not received by the 25th day of the month following when the tax is collected.</t>
  </si>
  <si>
    <t>(214) 670-4855 or (214) 670-4540</t>
  </si>
  <si>
    <t xml:space="preserve">Please mail your report and payment </t>
  </si>
  <si>
    <t>City Controller's Office</t>
  </si>
  <si>
    <t>1500 Marilla St., Room 2BS</t>
  </si>
  <si>
    <t>Dallas, TX 75201</t>
  </si>
  <si>
    <t>or deliver in person to:</t>
  </si>
  <si>
    <t>August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</si>
</sst>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mm/dd/yy;@"/>
    <numFmt numFmtId="165" formatCode="[$-409]mmmmm;@"/>
    <numFmt numFmtId="166" formatCode="[$-409]mmmm\ d\,\ yyyy;@"/>
  </numFmts>
  <fonts count="24" x14ac:knownFonts="1">
    <font>
      <sz val="11"/>
      <color theme="1"/>
      <name val="Calibri"/>
      <family val="2"/>
      <scheme val="minor"/>
    </font>
    <font>
      <sz val="11"/>
      <color theme="1"/>
      <name val="Calibri"/>
      <family val="2"/>
      <scheme val="minor"/>
    </font>
    <font>
      <b/>
      <sz val="11"/>
      <color theme="1"/>
      <name val="Calibri"/>
      <family val="2"/>
      <scheme val="minor"/>
    </font>
    <font>
      <sz val="12"/>
      <name val="Arial"/>
      <family val="2"/>
    </font>
    <font>
      <b/>
      <i/>
      <sz val="12"/>
      <name val="Arial"/>
      <family val="2"/>
    </font>
    <font>
      <b/>
      <sz val="22"/>
      <color theme="3"/>
      <name val="Calibri"/>
      <family val="2"/>
      <scheme val="minor"/>
    </font>
    <font>
      <b/>
      <sz val="13"/>
      <name val="Arial"/>
      <family val="2"/>
    </font>
    <font>
      <sz val="11"/>
      <color theme="1"/>
      <name val="Arial"/>
      <family val="2"/>
    </font>
    <font>
      <sz val="12"/>
      <color theme="1"/>
      <name val="Arial"/>
      <family val="2"/>
    </font>
    <font>
      <b/>
      <sz val="12"/>
      <name val="Arial"/>
      <family val="2"/>
    </font>
    <font>
      <sz val="11"/>
      <name val="Arial"/>
      <family val="2"/>
    </font>
    <font>
      <b/>
      <i/>
      <sz val="11"/>
      <color theme="1"/>
      <name val="Calibri"/>
      <family val="2"/>
      <scheme val="minor"/>
    </font>
    <font>
      <sz val="10"/>
      <color theme="1"/>
      <name val="Calibri"/>
      <family val="2"/>
      <scheme val="minor"/>
    </font>
    <font>
      <b/>
      <sz val="12"/>
      <color theme="1"/>
      <name val="Calibri"/>
      <family val="2"/>
      <scheme val="minor"/>
    </font>
    <font>
      <sz val="14"/>
      <name val="Arial"/>
      <family val="2"/>
    </font>
    <font>
      <b/>
      <sz val="14"/>
      <name val="Arial"/>
      <family val="2"/>
    </font>
    <font>
      <b/>
      <sz val="8"/>
      <name val="Arial"/>
      <family val="2"/>
    </font>
    <font>
      <b/>
      <i/>
      <sz val="13"/>
      <name val="Arial"/>
      <family val="2"/>
    </font>
    <font>
      <b/>
      <sz val="10"/>
      <name val="Arial"/>
      <family val="2"/>
    </font>
    <font>
      <sz val="8"/>
      <name val="Arial"/>
      <family val="2"/>
    </font>
    <font>
      <sz val="10"/>
      <name val="Arial"/>
      <family val="2"/>
    </font>
    <font>
      <sz val="13"/>
      <name val="Arial"/>
      <family val="2"/>
    </font>
    <font>
      <b/>
      <sz val="8"/>
      <color indexed="81"/>
      <name val="Tahoma"/>
      <family val="2"/>
    </font>
    <font>
      <sz val="8"/>
      <color indexed="81"/>
      <name val="Tahoma"/>
      <family val="2"/>
    </font>
  </fonts>
  <fills count="8">
    <fill>
      <patternFill patternType="none"/>
    </fill>
    <fill>
      <patternFill patternType="gray125"/>
    </fill>
    <fill>
      <patternFill patternType="solid">
        <fgColor theme="0"/>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theme="2" tint="-0.499984740745262"/>
        <bgColor indexed="64"/>
      </patternFill>
    </fill>
    <fill>
      <patternFill patternType="solid">
        <fgColor theme="6" tint="0.59999389629810485"/>
        <bgColor indexed="64"/>
      </patternFill>
    </fill>
    <fill>
      <patternFill patternType="solid">
        <fgColor rgb="FFEAEAEA"/>
        <bgColor indexed="64"/>
      </patternFill>
    </fill>
  </fills>
  <borders count="50">
    <border>
      <left/>
      <right/>
      <top/>
      <bottom/>
      <diagonal/>
    </border>
    <border>
      <left style="thin">
        <color theme="3" tint="0.59999389629810485"/>
      </left>
      <right/>
      <top style="thin">
        <color theme="3" tint="0.59999389629810485"/>
      </top>
      <bottom/>
      <diagonal/>
    </border>
    <border>
      <left/>
      <right/>
      <top style="thin">
        <color theme="3" tint="0.59999389629810485"/>
      </top>
      <bottom/>
      <diagonal/>
    </border>
    <border>
      <left/>
      <right style="thin">
        <color theme="3" tint="0.59999389629810485"/>
      </right>
      <top style="thin">
        <color theme="3" tint="0.59999389629810485"/>
      </top>
      <bottom/>
      <diagonal/>
    </border>
    <border>
      <left style="thin">
        <color theme="3" tint="0.59999389629810485"/>
      </left>
      <right style="thin">
        <color indexed="64"/>
      </right>
      <top/>
      <bottom/>
      <diagonal/>
    </border>
    <border>
      <left/>
      <right/>
      <top style="thin">
        <color indexed="64"/>
      </top>
      <bottom/>
      <diagonal/>
    </border>
    <border>
      <left/>
      <right style="thin">
        <color indexed="64"/>
      </right>
      <top style="thin">
        <color indexed="64"/>
      </top>
      <bottom/>
      <diagonal/>
    </border>
    <border>
      <left/>
      <right style="thin">
        <color theme="3" tint="0.59999389629810485"/>
      </right>
      <top/>
      <bottom/>
      <diagonal/>
    </border>
    <border>
      <left/>
      <right/>
      <top/>
      <bottom style="thin">
        <color indexed="64"/>
      </bottom>
      <diagonal/>
    </border>
    <border>
      <left/>
      <right style="thin">
        <color indexed="64"/>
      </right>
      <top/>
      <bottom style="thin">
        <color indexed="64"/>
      </bottom>
      <diagonal/>
    </border>
    <border>
      <left style="thin">
        <color theme="3" tint="0.59999389629810485"/>
      </left>
      <right/>
      <top/>
      <bottom/>
      <diagonal/>
    </border>
    <border>
      <left style="thin">
        <color theme="4" tint="0.39997558519241921"/>
      </left>
      <right/>
      <top/>
      <bottom/>
      <diagonal/>
    </border>
    <border>
      <left style="thin">
        <color theme="3" tint="0.59999389629810485"/>
      </left>
      <right/>
      <top/>
      <bottom style="thin">
        <color theme="3" tint="0.59999389629810485"/>
      </bottom>
      <diagonal/>
    </border>
    <border>
      <left/>
      <right/>
      <top/>
      <bottom style="thin">
        <color theme="3" tint="0.59999389629810485"/>
      </bottom>
      <diagonal/>
    </border>
    <border>
      <left style="thin">
        <color theme="3" tint="0.59999389629810485"/>
      </left>
      <right style="thin">
        <color theme="3" tint="0.59999389629810485"/>
      </right>
      <top style="thin">
        <color theme="3" tint="0.59999389629810485"/>
      </top>
      <bottom style="thin">
        <color theme="3" tint="0.59999389629810485"/>
      </bottom>
      <diagonal/>
    </border>
    <border>
      <left style="thin">
        <color theme="3" tint="0.59999389629810485"/>
      </left>
      <right/>
      <top style="thin">
        <color theme="3" tint="0.59999389629810485"/>
      </top>
      <bottom style="thin">
        <color theme="3" tint="0.59999389629810485"/>
      </bottom>
      <diagonal/>
    </border>
    <border>
      <left/>
      <right style="thin">
        <color theme="3" tint="0.59999389629810485"/>
      </right>
      <top style="thin">
        <color theme="3" tint="0.59999389629810485"/>
      </top>
      <bottom style="thin">
        <color theme="3" tint="0.59999389629810485"/>
      </bottom>
      <diagonal/>
    </border>
    <border>
      <left/>
      <right style="thin">
        <color theme="3" tint="0.59999389629810485"/>
      </right>
      <top/>
      <bottom style="thin">
        <color theme="3" tint="0.59999389629810485"/>
      </bottom>
      <diagonal/>
    </border>
    <border>
      <left style="medium">
        <color indexed="64"/>
      </left>
      <right style="medium">
        <color indexed="64"/>
      </right>
      <top style="medium">
        <color indexed="64"/>
      </top>
      <bottom/>
      <diagonal/>
    </border>
    <border>
      <left style="thin">
        <color theme="3" tint="0.59999389629810485"/>
      </left>
      <right/>
      <top/>
      <bottom style="thin">
        <color theme="3" tint="0.39997558519241921"/>
      </bottom>
      <diagonal/>
    </border>
    <border>
      <left/>
      <right/>
      <top/>
      <bottom style="thin">
        <color theme="3" tint="0.39997558519241921"/>
      </bottom>
      <diagonal/>
    </border>
    <border>
      <left/>
      <right style="thin">
        <color theme="3" tint="0.59999389629810485"/>
      </right>
      <top/>
      <bottom style="thin">
        <color theme="3" tint="0.39997558519241921"/>
      </bottom>
      <diagonal/>
    </border>
    <border>
      <left style="medium">
        <color indexed="64"/>
      </left>
      <right style="medium">
        <color indexed="64"/>
      </right>
      <top/>
      <bottom/>
      <diagonal/>
    </border>
    <border>
      <left style="thin">
        <color theme="4" tint="0.39997558519241921"/>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
      <left style="medium">
        <color indexed="64"/>
      </left>
      <right style="medium">
        <color indexed="64"/>
      </right>
      <top/>
      <bottom style="medium">
        <color indexed="64"/>
      </bottom>
      <diagonal/>
    </border>
    <border>
      <left style="thin">
        <color theme="3" tint="0.59999389629810485"/>
      </left>
      <right/>
      <top/>
      <bottom style="thin">
        <color theme="4" tint="0.39997558519241921"/>
      </bottom>
      <diagonal/>
    </border>
    <border>
      <left/>
      <right/>
      <top/>
      <bottom style="thin">
        <color theme="4" tint="0.39997558519241921"/>
      </bottom>
      <diagonal/>
    </border>
    <border>
      <left/>
      <right style="thin">
        <color theme="4" tint="0.39997558519241921"/>
      </right>
      <top/>
      <bottom style="thin">
        <color theme="4" tint="0.39997558519241921"/>
      </bottom>
      <diagonal/>
    </border>
    <border>
      <left style="thin">
        <color theme="4" tint="0.39997558519241921"/>
      </left>
      <right/>
      <top/>
      <bottom style="thin">
        <color theme="4" tint="0.39994506668294322"/>
      </bottom>
      <diagonal/>
    </border>
    <border>
      <left/>
      <right style="thin">
        <color theme="3" tint="0.59999389629810485"/>
      </right>
      <top/>
      <bottom style="thin">
        <color theme="4" tint="0.39994506668294322"/>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thin">
        <color theme="4" tint="0.39994506668294322"/>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theme="4" tint="0.39994506668294322"/>
      </left>
      <right/>
      <top/>
      <bottom/>
      <diagonal/>
    </border>
    <border>
      <left style="thin">
        <color theme="4" tint="0.39994506668294322"/>
      </left>
      <right/>
      <top/>
      <bottom style="thin">
        <color theme="4" tint="0.39994506668294322"/>
      </bottom>
      <diagonal/>
    </border>
    <border>
      <left style="thin">
        <color theme="4" tint="0.39997558519241921"/>
      </left>
      <right/>
      <top style="thin">
        <color theme="3" tint="0.59999389629810485"/>
      </top>
      <bottom style="thin">
        <color theme="3" tint="0.59999389629810485"/>
      </bottom>
      <diagonal/>
    </border>
    <border>
      <left style="thin">
        <color theme="3" tint="0.59999389629810485"/>
      </left>
      <right/>
      <top/>
      <bottom style="medium">
        <color indexed="64"/>
      </bottom>
      <diagonal/>
    </border>
    <border>
      <left/>
      <right style="thin">
        <color theme="3" tint="0.59999389629810485"/>
      </right>
      <top/>
      <bottom style="medium">
        <color indexed="64"/>
      </bottom>
      <diagonal/>
    </border>
    <border>
      <left style="thin">
        <color theme="3" tint="0.59999389629810485"/>
      </left>
      <right/>
      <top style="medium">
        <color indexed="64"/>
      </top>
      <bottom style="medium">
        <color indexed="64"/>
      </bottom>
      <diagonal/>
    </border>
    <border>
      <left/>
      <right/>
      <top style="medium">
        <color indexed="64"/>
      </top>
      <bottom style="medium">
        <color indexed="64"/>
      </bottom>
      <diagonal/>
    </border>
    <border>
      <left/>
      <right style="thin">
        <color theme="3" tint="0.59999389629810485"/>
      </right>
      <top style="medium">
        <color indexed="64"/>
      </top>
      <bottom style="medium">
        <color indexed="64"/>
      </bottom>
      <diagonal/>
    </border>
    <border>
      <left style="thin">
        <color theme="3" tint="0.59999389629810485"/>
      </left>
      <right/>
      <top/>
      <bottom style="thin">
        <color indexed="64"/>
      </bottom>
      <diagonal/>
    </border>
    <border>
      <left/>
      <right style="thin">
        <color theme="3" tint="0.59999389629810485"/>
      </right>
      <top/>
      <bottom style="thin">
        <color indexed="64"/>
      </bottom>
      <diagonal/>
    </border>
  </borders>
  <cellStyleXfs count="13">
    <xf numFmtId="0" fontId="0" fillId="0" borderId="0"/>
    <xf numFmtId="43" fontId="1" fillId="0" borderId="0" applyFont="0" applyFill="0" applyBorder="0" applyAlignment="0" applyProtection="0"/>
    <xf numFmtId="44" fontId="1"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cellStyleXfs>
  <cellXfs count="156">
    <xf numFmtId="0" fontId="0" fillId="0" borderId="0" xfId="0"/>
    <xf numFmtId="0" fontId="0" fillId="2" borderId="0" xfId="0" applyFill="1" applyProtection="1">
      <protection hidden="1"/>
    </xf>
    <xf numFmtId="0" fontId="0" fillId="0" borderId="0" xfId="0" applyProtection="1">
      <protection hidden="1"/>
    </xf>
    <xf numFmtId="0" fontId="4" fillId="2" borderId="1" xfId="3" applyFont="1" applyFill="1" applyBorder="1" applyProtection="1">
      <protection hidden="1"/>
    </xf>
    <xf numFmtId="0" fontId="4" fillId="2" borderId="2" xfId="0" applyFont="1" applyFill="1" applyBorder="1" applyProtection="1">
      <protection hidden="1"/>
    </xf>
    <xf numFmtId="0" fontId="5" fillId="2" borderId="2" xfId="0" applyFont="1" applyFill="1" applyBorder="1" applyProtection="1">
      <protection hidden="1"/>
    </xf>
    <xf numFmtId="0" fontId="5" fillId="2" borderId="3" xfId="0" applyFont="1" applyFill="1" applyBorder="1" applyProtection="1">
      <protection hidden="1"/>
    </xf>
    <xf numFmtId="0" fontId="5" fillId="2" borderId="0" xfId="0" applyFont="1" applyFill="1" applyProtection="1">
      <protection hidden="1"/>
    </xf>
    <xf numFmtId="0" fontId="0" fillId="2" borderId="4" xfId="0" applyFill="1" applyBorder="1" applyProtection="1">
      <protection hidden="1"/>
    </xf>
    <xf numFmtId="0" fontId="3" fillId="2" borderId="5" xfId="4" applyFill="1" applyBorder="1" applyProtection="1">
      <protection hidden="1"/>
    </xf>
    <xf numFmtId="0" fontId="3" fillId="2" borderId="5" xfId="4" applyFill="1" applyBorder="1" applyAlignment="1" applyProtection="1">
      <alignment horizontal="left"/>
      <protection hidden="1"/>
    </xf>
    <xf numFmtId="0" fontId="0" fillId="2" borderId="5" xfId="0" applyFill="1" applyBorder="1" applyProtection="1">
      <protection hidden="1"/>
    </xf>
    <xf numFmtId="0" fontId="0" fillId="2" borderId="6" xfId="0" applyFill="1" applyBorder="1" applyProtection="1">
      <protection hidden="1"/>
    </xf>
    <xf numFmtId="0" fontId="0" fillId="2" borderId="7" xfId="0" applyFill="1" applyBorder="1" applyProtection="1">
      <protection hidden="1"/>
    </xf>
    <xf numFmtId="0" fontId="6" fillId="2" borderId="8" xfId="5" applyFont="1" applyFill="1" applyBorder="1" applyProtection="1">
      <protection hidden="1"/>
    </xf>
    <xf numFmtId="0" fontId="0" fillId="2" borderId="8" xfId="0" applyFill="1" applyBorder="1" applyProtection="1">
      <protection hidden="1"/>
    </xf>
    <xf numFmtId="0" fontId="0" fillId="2" borderId="9" xfId="0" applyFill="1" applyBorder="1" applyProtection="1">
      <protection hidden="1"/>
    </xf>
    <xf numFmtId="0" fontId="6" fillId="2" borderId="10" xfId="5" applyFont="1" applyFill="1" applyBorder="1" applyProtection="1">
      <protection hidden="1"/>
    </xf>
    <xf numFmtId="0" fontId="0" fillId="2" borderId="10" xfId="0" applyFill="1" applyBorder="1" applyProtection="1">
      <protection hidden="1"/>
    </xf>
    <xf numFmtId="0" fontId="7" fillId="2" borderId="0" xfId="0" applyFont="1" applyFill="1" applyProtection="1">
      <protection hidden="1"/>
    </xf>
    <xf numFmtId="0" fontId="3" fillId="2" borderId="0" xfId="6" applyFill="1" applyAlignment="1" applyProtection="1">
      <alignment horizontal="right"/>
      <protection hidden="1"/>
    </xf>
    <xf numFmtId="0" fontId="3" fillId="2" borderId="0" xfId="6" applyFill="1" applyProtection="1">
      <protection hidden="1"/>
    </xf>
    <xf numFmtId="0" fontId="0" fillId="2" borderId="0" xfId="0" applyFill="1" applyProtection="1">
      <protection locked="0" hidden="1"/>
    </xf>
    <xf numFmtId="0" fontId="9" fillId="2" borderId="0" xfId="7" applyFont="1" applyFill="1" applyAlignment="1" applyProtection="1">
      <alignment horizontal="left"/>
      <protection hidden="1"/>
    </xf>
    <xf numFmtId="0" fontId="3" fillId="2" borderId="0" xfId="8" applyFill="1" applyAlignment="1" applyProtection="1">
      <alignment horizontal="left"/>
      <protection hidden="1"/>
    </xf>
    <xf numFmtId="0" fontId="0" fillId="2" borderId="0" xfId="0" applyFill="1" applyAlignment="1" applyProtection="1">
      <alignment horizontal="right"/>
      <protection hidden="1"/>
    </xf>
    <xf numFmtId="0" fontId="9" fillId="2" borderId="0" xfId="9" applyFont="1" applyFill="1" applyAlignment="1" applyProtection="1">
      <alignment horizontal="left"/>
      <protection hidden="1"/>
    </xf>
    <xf numFmtId="0" fontId="8" fillId="2" borderId="0" xfId="0" applyFont="1" applyFill="1" applyAlignment="1" applyProtection="1">
      <alignment horizontal="right"/>
      <protection hidden="1"/>
    </xf>
    <xf numFmtId="43" fontId="0" fillId="2" borderId="0" xfId="1" applyFont="1" applyFill="1" applyProtection="1">
      <protection hidden="1"/>
    </xf>
    <xf numFmtId="0" fontId="3" fillId="2" borderId="0" xfId="10" applyFill="1" applyAlignment="1" applyProtection="1">
      <alignment horizontal="left"/>
      <protection hidden="1"/>
    </xf>
    <xf numFmtId="0" fontId="0" fillId="3" borderId="8" xfId="0" applyFill="1" applyBorder="1" applyProtection="1">
      <protection hidden="1"/>
    </xf>
    <xf numFmtId="0" fontId="3" fillId="3" borderId="8" xfId="6" applyFill="1" applyBorder="1" applyAlignment="1" applyProtection="1">
      <alignment horizontal="right"/>
      <protection hidden="1"/>
    </xf>
    <xf numFmtId="0" fontId="0" fillId="3" borderId="8" xfId="0" applyFill="1" applyBorder="1" applyProtection="1">
      <protection locked="0" hidden="1"/>
    </xf>
    <xf numFmtId="0" fontId="0" fillId="3" borderId="8" xfId="0" applyFill="1" applyBorder="1" applyAlignment="1" applyProtection="1">
      <alignment horizontal="left"/>
      <protection locked="0" hidden="1"/>
    </xf>
    <xf numFmtId="0" fontId="9" fillId="2" borderId="0" xfId="6" applyFont="1" applyFill="1" applyProtection="1">
      <protection hidden="1"/>
    </xf>
    <xf numFmtId="0" fontId="0" fillId="4" borderId="0" xfId="0" applyFill="1" applyProtection="1">
      <protection hidden="1"/>
    </xf>
    <xf numFmtId="0" fontId="10" fillId="2" borderId="0" xfId="10" applyFont="1" applyFill="1" applyAlignment="1" applyProtection="1">
      <alignment horizontal="left"/>
      <protection hidden="1"/>
    </xf>
    <xf numFmtId="0" fontId="0" fillId="2" borderId="12" xfId="0" applyFill="1" applyBorder="1" applyProtection="1">
      <protection hidden="1"/>
    </xf>
    <xf numFmtId="0" fontId="0" fillId="2" borderId="13" xfId="0" applyFill="1" applyBorder="1" applyProtection="1">
      <protection hidden="1"/>
    </xf>
    <xf numFmtId="0" fontId="0" fillId="3" borderId="14" xfId="0" applyFill="1" applyBorder="1" applyAlignment="1" applyProtection="1">
      <alignment horizontal="center"/>
      <protection hidden="1"/>
    </xf>
    <xf numFmtId="0" fontId="0" fillId="2" borderId="17" xfId="0" applyFill="1" applyBorder="1" applyProtection="1">
      <protection hidden="1"/>
    </xf>
    <xf numFmtId="165" fontId="0" fillId="2" borderId="18" xfId="0" applyNumberFormat="1" applyFill="1" applyBorder="1" applyProtection="1">
      <protection hidden="1"/>
    </xf>
    <xf numFmtId="0" fontId="0" fillId="2" borderId="18" xfId="0" applyFill="1" applyBorder="1" applyProtection="1">
      <protection hidden="1"/>
    </xf>
    <xf numFmtId="0" fontId="0" fillId="2" borderId="19" xfId="0" applyFill="1" applyBorder="1" applyProtection="1">
      <protection hidden="1"/>
    </xf>
    <xf numFmtId="0" fontId="0" fillId="2" borderId="20" xfId="0" applyFill="1" applyBorder="1" applyProtection="1">
      <protection hidden="1"/>
    </xf>
    <xf numFmtId="0" fontId="0" fillId="2" borderId="21" xfId="0" applyFill="1" applyBorder="1" applyProtection="1">
      <protection hidden="1"/>
    </xf>
    <xf numFmtId="0" fontId="0" fillId="2" borderId="22" xfId="0" applyFill="1" applyBorder="1" applyProtection="1">
      <protection hidden="1"/>
    </xf>
    <xf numFmtId="0" fontId="12" fillId="2" borderId="0" xfId="0" quotePrefix="1" applyFont="1" applyFill="1" applyAlignment="1" applyProtection="1">
      <alignment horizontal="left"/>
      <protection hidden="1"/>
    </xf>
    <xf numFmtId="0" fontId="0" fillId="2" borderId="0" xfId="0" quotePrefix="1" applyFill="1" applyAlignment="1" applyProtection="1">
      <alignment horizontal="right"/>
      <protection hidden="1"/>
    </xf>
    <xf numFmtId="49" fontId="0" fillId="3" borderId="23" xfId="2" applyNumberFormat="1" applyFont="1" applyFill="1" applyBorder="1" applyAlignment="1" applyProtection="1">
      <protection locked="0" hidden="1"/>
    </xf>
    <xf numFmtId="49" fontId="0" fillId="3" borderId="24" xfId="2" applyNumberFormat="1" applyFont="1" applyFill="1" applyBorder="1" applyAlignment="1" applyProtection="1">
      <protection locked="0" hidden="1"/>
    </xf>
    <xf numFmtId="0" fontId="0" fillId="2" borderId="25" xfId="0" applyFill="1" applyBorder="1" applyProtection="1">
      <protection hidden="1"/>
    </xf>
    <xf numFmtId="0" fontId="0" fillId="2" borderId="25" xfId="1" applyNumberFormat="1" applyFont="1" applyFill="1" applyBorder="1" applyProtection="1">
      <protection hidden="1"/>
    </xf>
    <xf numFmtId="0" fontId="0" fillId="2" borderId="26" xfId="0" applyFill="1" applyBorder="1" applyProtection="1">
      <protection hidden="1"/>
    </xf>
    <xf numFmtId="0" fontId="0" fillId="2" borderId="27" xfId="0" applyFill="1" applyBorder="1" applyProtection="1">
      <protection hidden="1"/>
    </xf>
    <xf numFmtId="164" fontId="0" fillId="3" borderId="14" xfId="0" applyNumberFormat="1" applyFill="1" applyBorder="1" applyAlignment="1" applyProtection="1">
      <alignment horizontal="left"/>
      <protection locked="0" hidden="1"/>
    </xf>
    <xf numFmtId="14" fontId="0" fillId="2" borderId="0" xfId="0" applyNumberFormat="1" applyFill="1" applyProtection="1">
      <protection hidden="1"/>
    </xf>
    <xf numFmtId="0" fontId="0" fillId="2" borderId="27" xfId="0" applyFill="1" applyBorder="1" applyAlignment="1" applyProtection="1">
      <alignment horizontal="center"/>
      <protection hidden="1"/>
    </xf>
    <xf numFmtId="0" fontId="0" fillId="2" borderId="28" xfId="0" applyFill="1" applyBorder="1" applyProtection="1">
      <protection hidden="1"/>
    </xf>
    <xf numFmtId="0" fontId="0" fillId="0" borderId="27" xfId="0" applyBorder="1" applyProtection="1">
      <protection hidden="1"/>
    </xf>
    <xf numFmtId="0" fontId="0" fillId="2" borderId="29" xfId="0" applyFill="1" applyBorder="1" applyProtection="1">
      <protection hidden="1"/>
    </xf>
    <xf numFmtId="0" fontId="0" fillId="2" borderId="0" xfId="0" applyFill="1" applyAlignment="1" applyProtection="1">
      <alignment horizontal="left"/>
      <protection hidden="1"/>
    </xf>
    <xf numFmtId="0" fontId="0" fillId="2" borderId="28" xfId="0" applyFill="1" applyBorder="1" applyAlignment="1" applyProtection="1">
      <alignment horizontal="left"/>
      <protection hidden="1"/>
    </xf>
    <xf numFmtId="0" fontId="0" fillId="2" borderId="27" xfId="0" quotePrefix="1" applyFill="1" applyBorder="1" applyAlignment="1" applyProtection="1">
      <alignment horizontal="left"/>
      <protection hidden="1"/>
    </xf>
    <xf numFmtId="0" fontId="0" fillId="2" borderId="27" xfId="0" quotePrefix="1" applyFill="1" applyBorder="1" applyAlignment="1" applyProtection="1">
      <alignment horizontal="right"/>
      <protection hidden="1"/>
    </xf>
    <xf numFmtId="44" fontId="0" fillId="2" borderId="30" xfId="2" applyFont="1" applyFill="1" applyBorder="1" applyProtection="1">
      <protection hidden="1"/>
    </xf>
    <xf numFmtId="44" fontId="0" fillId="2" borderId="0" xfId="2" applyFont="1" applyFill="1" applyBorder="1" applyAlignment="1" applyProtection="1">
      <alignment horizontal="left"/>
      <protection hidden="1"/>
    </xf>
    <xf numFmtId="9" fontId="0" fillId="2" borderId="27" xfId="0" applyNumberFormat="1" applyFill="1" applyBorder="1" applyProtection="1">
      <protection hidden="1"/>
    </xf>
    <xf numFmtId="44" fontId="0" fillId="2" borderId="0" xfId="2" applyFont="1" applyFill="1" applyBorder="1" applyProtection="1">
      <protection hidden="1"/>
    </xf>
    <xf numFmtId="0" fontId="0" fillId="5" borderId="18" xfId="0" applyFill="1" applyBorder="1" applyProtection="1">
      <protection hidden="1"/>
    </xf>
    <xf numFmtId="0" fontId="0" fillId="6" borderId="31" xfId="0" applyFill="1" applyBorder="1" applyProtection="1">
      <protection hidden="1"/>
    </xf>
    <xf numFmtId="0" fontId="0" fillId="6" borderId="32" xfId="0" applyFill="1" applyBorder="1" applyProtection="1">
      <protection hidden="1"/>
    </xf>
    <xf numFmtId="0" fontId="0" fillId="6" borderId="33" xfId="0" applyFill="1" applyBorder="1" applyProtection="1">
      <protection hidden="1"/>
    </xf>
    <xf numFmtId="0" fontId="0" fillId="5" borderId="22" xfId="0" applyFill="1" applyBorder="1" applyProtection="1">
      <protection hidden="1"/>
    </xf>
    <xf numFmtId="0" fontId="0" fillId="6" borderId="34" xfId="0" applyFill="1" applyBorder="1" applyProtection="1">
      <protection hidden="1"/>
    </xf>
    <xf numFmtId="0" fontId="0" fillId="6" borderId="0" xfId="0" applyFill="1" applyProtection="1">
      <protection hidden="1"/>
    </xf>
    <xf numFmtId="0" fontId="0" fillId="6" borderId="35" xfId="0" applyFill="1" applyBorder="1" applyProtection="1">
      <protection hidden="1"/>
    </xf>
    <xf numFmtId="9" fontId="0" fillId="2" borderId="13" xfId="0" applyNumberFormat="1" applyFill="1" applyBorder="1" applyProtection="1">
      <protection hidden="1"/>
    </xf>
    <xf numFmtId="0" fontId="0" fillId="2" borderId="36" xfId="0" applyFill="1" applyBorder="1" applyProtection="1">
      <protection hidden="1"/>
    </xf>
    <xf numFmtId="0" fontId="0" fillId="6" borderId="37" xfId="0" applyFill="1" applyBorder="1" applyProtection="1">
      <protection hidden="1"/>
    </xf>
    <xf numFmtId="0" fontId="0" fillId="0" borderId="13" xfId="0" applyBorder="1" applyProtection="1">
      <protection hidden="1"/>
    </xf>
    <xf numFmtId="9" fontId="0" fillId="0" borderId="13" xfId="0" applyNumberFormat="1" applyBorder="1" applyProtection="1">
      <protection hidden="1"/>
    </xf>
    <xf numFmtId="43" fontId="0" fillId="2" borderId="7" xfId="1" applyFont="1" applyFill="1" applyBorder="1" applyProtection="1">
      <protection hidden="1"/>
    </xf>
    <xf numFmtId="43" fontId="0" fillId="2" borderId="0" xfId="1" applyFont="1" applyFill="1" applyBorder="1" applyProtection="1">
      <protection hidden="1"/>
    </xf>
    <xf numFmtId="0" fontId="0" fillId="6" borderId="38" xfId="0" applyFill="1" applyBorder="1" applyProtection="1">
      <protection hidden="1"/>
    </xf>
    <xf numFmtId="0" fontId="0" fillId="6" borderId="39" xfId="0" applyFill="1" applyBorder="1" applyProtection="1">
      <protection hidden="1"/>
    </xf>
    <xf numFmtId="44" fontId="0" fillId="2" borderId="7" xfId="2" applyFont="1" applyFill="1" applyBorder="1" applyProtection="1">
      <protection hidden="1"/>
    </xf>
    <xf numFmtId="0" fontId="0" fillId="5" borderId="25" xfId="0" applyFill="1" applyBorder="1" applyProtection="1">
      <protection hidden="1"/>
    </xf>
    <xf numFmtId="0" fontId="0" fillId="2" borderId="28" xfId="0" applyFill="1" applyBorder="1" applyAlignment="1" applyProtection="1">
      <alignment horizontal="right"/>
      <protection hidden="1"/>
    </xf>
    <xf numFmtId="0" fontId="13" fillId="2" borderId="28" xfId="0" applyFont="1" applyFill="1" applyBorder="1" applyAlignment="1" applyProtection="1">
      <alignment horizontal="left"/>
      <protection hidden="1"/>
    </xf>
    <xf numFmtId="0" fontId="0" fillId="2" borderId="30" xfId="0" applyFill="1" applyBorder="1" applyProtection="1">
      <protection hidden="1"/>
    </xf>
    <xf numFmtId="0" fontId="0" fillId="2" borderId="1" xfId="0" applyFill="1" applyBorder="1" applyProtection="1">
      <protection hidden="1"/>
    </xf>
    <xf numFmtId="0" fontId="0" fillId="2" borderId="2" xfId="0" applyFill="1" applyBorder="1" applyProtection="1">
      <protection hidden="1"/>
    </xf>
    <xf numFmtId="0" fontId="0" fillId="2" borderId="3" xfId="0" applyFill="1" applyBorder="1" applyProtection="1">
      <protection hidden="1"/>
    </xf>
    <xf numFmtId="0" fontId="14" fillId="2" borderId="0" xfId="11" applyFont="1" applyFill="1" applyProtection="1">
      <protection hidden="1"/>
    </xf>
    <xf numFmtId="44" fontId="0" fillId="2" borderId="0" xfId="0" applyNumberFormat="1" applyFill="1" applyProtection="1">
      <protection hidden="1"/>
    </xf>
    <xf numFmtId="0" fontId="15" fillId="2" borderId="0" xfId="11" applyFont="1" applyFill="1" applyProtection="1">
      <protection hidden="1"/>
    </xf>
    <xf numFmtId="0" fontId="10" fillId="2" borderId="0" xfId="12" applyFont="1" applyFill="1" applyAlignment="1" applyProtection="1">
      <alignment horizontal="left"/>
      <protection hidden="1"/>
    </xf>
    <xf numFmtId="0" fontId="16" fillId="2" borderId="0" xfId="12" applyFont="1" applyFill="1" applyAlignment="1" applyProtection="1">
      <alignment horizontal="left" vertical="center" wrapText="1"/>
      <protection hidden="1"/>
    </xf>
    <xf numFmtId="0" fontId="17" fillId="2" borderId="10" xfId="12" applyFont="1" applyFill="1" applyBorder="1" applyProtection="1">
      <protection hidden="1"/>
    </xf>
    <xf numFmtId="0" fontId="6" fillId="2" borderId="0" xfId="12" applyFont="1" applyFill="1" applyProtection="1">
      <protection hidden="1"/>
    </xf>
    <xf numFmtId="0" fontId="6" fillId="2" borderId="7" xfId="12" applyFont="1" applyFill="1" applyBorder="1" applyProtection="1">
      <protection hidden="1"/>
    </xf>
    <xf numFmtId="0" fontId="18" fillId="2" borderId="10" xfId="12" applyFont="1" applyFill="1" applyBorder="1" applyProtection="1">
      <protection hidden="1"/>
    </xf>
    <xf numFmtId="0" fontId="6" fillId="2" borderId="8" xfId="12" applyFont="1" applyFill="1" applyBorder="1" applyProtection="1">
      <protection hidden="1"/>
    </xf>
    <xf numFmtId="0" fontId="0" fillId="0" borderId="8" xfId="0" applyBorder="1" applyProtection="1">
      <protection hidden="1"/>
    </xf>
    <xf numFmtId="0" fontId="18" fillId="2" borderId="8" xfId="12" applyFont="1" applyFill="1" applyBorder="1" applyAlignment="1" applyProtection="1">
      <alignment horizontal="right"/>
      <protection hidden="1"/>
    </xf>
    <xf numFmtId="0" fontId="18" fillId="2" borderId="8" xfId="12" applyFont="1" applyFill="1" applyBorder="1" applyAlignment="1" applyProtection="1">
      <alignment horizontal="left"/>
      <protection hidden="1"/>
    </xf>
    <xf numFmtId="0" fontId="17" fillId="2" borderId="8" xfId="12" applyFont="1" applyFill="1" applyBorder="1" applyProtection="1">
      <protection hidden="1"/>
    </xf>
    <xf numFmtId="0" fontId="3" fillId="2" borderId="8" xfId="12" applyFill="1" applyBorder="1" applyProtection="1">
      <protection hidden="1"/>
    </xf>
    <xf numFmtId="0" fontId="20" fillId="2" borderId="10" xfId="12" applyFont="1" applyFill="1" applyBorder="1" applyProtection="1">
      <protection hidden="1"/>
    </xf>
    <xf numFmtId="0" fontId="21" fillId="2" borderId="0" xfId="12" applyFont="1" applyFill="1" applyProtection="1">
      <protection hidden="1"/>
    </xf>
    <xf numFmtId="0" fontId="3" fillId="2" borderId="0" xfId="12" applyFill="1" applyProtection="1">
      <protection hidden="1"/>
    </xf>
    <xf numFmtId="0" fontId="20" fillId="2" borderId="0" xfId="12" applyFont="1" applyFill="1" applyProtection="1">
      <protection hidden="1"/>
    </xf>
    <xf numFmtId="0" fontId="0" fillId="2" borderId="48" xfId="0" applyFill="1" applyBorder="1" applyProtection="1">
      <protection hidden="1"/>
    </xf>
    <xf numFmtId="0" fontId="20" fillId="2" borderId="8" xfId="12" applyFont="1" applyFill="1" applyBorder="1" applyProtection="1">
      <protection hidden="1"/>
    </xf>
    <xf numFmtId="0" fontId="6" fillId="2" borderId="49" xfId="12" applyFont="1" applyFill="1" applyBorder="1" applyProtection="1">
      <protection hidden="1"/>
    </xf>
    <xf numFmtId="0" fontId="3" fillId="2" borderId="0" xfId="9" applyFont="1" applyFill="1" applyAlignment="1" applyProtection="1">
      <alignment horizontal="left"/>
      <protection hidden="1"/>
    </xf>
    <xf numFmtId="0" fontId="8" fillId="2" borderId="0" xfId="0" applyFont="1" applyFill="1" applyProtection="1">
      <protection hidden="1"/>
    </xf>
    <xf numFmtId="0" fontId="0" fillId="4" borderId="0" xfId="0" applyFill="1" applyAlignment="1" applyProtection="1">
      <alignment horizontal="center"/>
      <protection hidden="1"/>
    </xf>
    <xf numFmtId="0" fontId="2" fillId="2" borderId="11" xfId="0" applyFont="1" applyFill="1" applyBorder="1" applyAlignment="1" applyProtection="1">
      <alignment horizontal="center"/>
      <protection hidden="1"/>
    </xf>
    <xf numFmtId="0" fontId="0" fillId="2" borderId="0" xfId="0" applyFill="1" applyAlignment="1" applyProtection="1">
      <alignment horizontal="center"/>
      <protection hidden="1"/>
    </xf>
    <xf numFmtId="0" fontId="0" fillId="2" borderId="7" xfId="0" applyFill="1" applyBorder="1" applyAlignment="1" applyProtection="1">
      <alignment horizontal="center"/>
      <protection hidden="1"/>
    </xf>
    <xf numFmtId="0" fontId="0" fillId="2" borderId="8" xfId="0" applyFill="1" applyBorder="1" applyAlignment="1" applyProtection="1">
      <alignment horizontal="left"/>
      <protection locked="0" hidden="1"/>
    </xf>
    <xf numFmtId="44" fontId="0" fillId="3" borderId="23" xfId="2" applyFont="1" applyFill="1" applyBorder="1" applyAlignment="1" applyProtection="1">
      <alignment horizontal="left"/>
      <protection locked="0" hidden="1"/>
    </xf>
    <xf numFmtId="44" fontId="0" fillId="3" borderId="24" xfId="2" applyFont="1" applyFill="1" applyBorder="1" applyAlignment="1" applyProtection="1">
      <alignment horizontal="left"/>
      <protection locked="0" hidden="1"/>
    </xf>
    <xf numFmtId="164" fontId="0" fillId="3" borderId="8" xfId="0" applyNumberFormat="1" applyFill="1" applyBorder="1" applyAlignment="1" applyProtection="1">
      <alignment horizontal="center" vertical="center"/>
      <protection locked="0" hidden="1"/>
    </xf>
    <xf numFmtId="0" fontId="0" fillId="2" borderId="8" xfId="0" applyFill="1" applyBorder="1" applyAlignment="1" applyProtection="1">
      <alignment horizontal="center"/>
      <protection hidden="1"/>
    </xf>
    <xf numFmtId="0" fontId="0" fillId="3" borderId="15" xfId="0" applyFill="1" applyBorder="1" applyAlignment="1" applyProtection="1">
      <alignment horizontal="center"/>
      <protection locked="0" hidden="1"/>
    </xf>
    <xf numFmtId="0" fontId="0" fillId="3" borderId="16" xfId="0" applyFill="1" applyBorder="1" applyAlignment="1" applyProtection="1">
      <alignment horizontal="center"/>
      <protection locked="0" hidden="1"/>
    </xf>
    <xf numFmtId="49" fontId="0" fillId="3" borderId="23" xfId="2" applyNumberFormat="1" applyFont="1" applyFill="1" applyBorder="1" applyAlignment="1" applyProtection="1">
      <alignment horizontal="left"/>
      <protection locked="0" hidden="1"/>
    </xf>
    <xf numFmtId="49" fontId="0" fillId="3" borderId="24" xfId="2" applyNumberFormat="1" applyFont="1" applyFill="1" applyBorder="1" applyAlignment="1" applyProtection="1">
      <alignment horizontal="left"/>
      <protection locked="0" hidden="1"/>
    </xf>
    <xf numFmtId="0" fontId="0" fillId="2" borderId="40" xfId="0" applyFill="1" applyBorder="1" applyAlignment="1" applyProtection="1">
      <alignment horizontal="right" vertical="top"/>
      <protection hidden="1"/>
    </xf>
    <xf numFmtId="0" fontId="0" fillId="2" borderId="0" xfId="0" applyFill="1" applyAlignment="1" applyProtection="1">
      <alignment horizontal="right" vertical="top"/>
      <protection hidden="1"/>
    </xf>
    <xf numFmtId="0" fontId="0" fillId="2" borderId="7" xfId="0" applyFill="1" applyBorder="1" applyAlignment="1" applyProtection="1">
      <alignment horizontal="right" vertical="top"/>
      <protection hidden="1"/>
    </xf>
    <xf numFmtId="0" fontId="0" fillId="2" borderId="41" xfId="0" applyFill="1" applyBorder="1" applyAlignment="1" applyProtection="1">
      <alignment horizontal="right" vertical="top"/>
      <protection hidden="1"/>
    </xf>
    <xf numFmtId="0" fontId="0" fillId="2" borderId="36" xfId="0" applyFill="1" applyBorder="1" applyAlignment="1" applyProtection="1">
      <alignment horizontal="right" vertical="top"/>
      <protection hidden="1"/>
    </xf>
    <xf numFmtId="0" fontId="0" fillId="2" borderId="30" xfId="0" applyFill="1" applyBorder="1" applyAlignment="1" applyProtection="1">
      <alignment horizontal="right" vertical="top"/>
      <protection hidden="1"/>
    </xf>
    <xf numFmtId="44" fontId="0" fillId="2" borderId="23" xfId="2" applyFont="1" applyFill="1" applyBorder="1" applyAlignment="1" applyProtection="1">
      <alignment horizontal="left"/>
      <protection hidden="1"/>
    </xf>
    <xf numFmtId="44" fontId="0" fillId="2" borderId="24" xfId="2" applyFont="1" applyFill="1" applyBorder="1" applyAlignment="1" applyProtection="1">
      <alignment horizontal="left"/>
      <protection hidden="1"/>
    </xf>
    <xf numFmtId="0" fontId="3" fillId="2" borderId="8" xfId="12" applyFill="1" applyBorder="1" applyAlignment="1" applyProtection="1">
      <alignment horizontal="center"/>
      <protection hidden="1"/>
    </xf>
    <xf numFmtId="166" fontId="0" fillId="0" borderId="8" xfId="0" applyNumberFormat="1" applyBorder="1" applyAlignment="1" applyProtection="1">
      <alignment horizontal="left"/>
      <protection locked="0" hidden="1"/>
    </xf>
    <xf numFmtId="0" fontId="19" fillId="2" borderId="8" xfId="12" applyFont="1" applyFill="1" applyBorder="1" applyAlignment="1" applyProtection="1">
      <alignment horizontal="left"/>
      <protection locked="0" hidden="1"/>
    </xf>
    <xf numFmtId="44" fontId="0" fillId="2" borderId="42" xfId="2" applyFont="1" applyFill="1" applyBorder="1" applyAlignment="1" applyProtection="1">
      <alignment horizontal="left"/>
      <protection hidden="1"/>
    </xf>
    <xf numFmtId="44" fontId="0" fillId="2" borderId="16" xfId="2" applyFont="1" applyFill="1" applyBorder="1" applyAlignment="1" applyProtection="1">
      <alignment horizontal="left"/>
      <protection hidden="1"/>
    </xf>
    <xf numFmtId="0" fontId="10" fillId="7" borderId="1" xfId="12" applyFont="1" applyFill="1" applyBorder="1" applyAlignment="1" applyProtection="1">
      <alignment horizontal="left"/>
      <protection hidden="1"/>
    </xf>
    <xf numFmtId="0" fontId="10" fillId="7" borderId="2" xfId="12" applyFont="1" applyFill="1" applyBorder="1" applyAlignment="1" applyProtection="1">
      <alignment horizontal="left"/>
      <protection hidden="1"/>
    </xf>
    <xf numFmtId="0" fontId="10" fillId="7" borderId="3" xfId="12" applyFont="1" applyFill="1" applyBorder="1" applyAlignment="1" applyProtection="1">
      <alignment horizontal="left"/>
      <protection hidden="1"/>
    </xf>
    <xf numFmtId="0" fontId="10" fillId="7" borderId="43" xfId="12" applyFont="1" applyFill="1" applyBorder="1" applyAlignment="1" applyProtection="1">
      <alignment horizontal="left"/>
      <protection hidden="1"/>
    </xf>
    <xf numFmtId="0" fontId="10" fillId="7" borderId="38" xfId="12" applyFont="1" applyFill="1" applyBorder="1" applyAlignment="1" applyProtection="1">
      <alignment horizontal="left"/>
      <protection hidden="1"/>
    </xf>
    <xf numFmtId="0" fontId="10" fillId="7" borderId="44" xfId="12" applyFont="1" applyFill="1" applyBorder="1" applyAlignment="1" applyProtection="1">
      <alignment horizontal="left"/>
      <protection hidden="1"/>
    </xf>
    <xf numFmtId="0" fontId="16" fillId="2" borderId="45" xfId="12" applyFont="1" applyFill="1" applyBorder="1" applyAlignment="1" applyProtection="1">
      <alignment horizontal="left" vertical="center" wrapText="1"/>
      <protection hidden="1"/>
    </xf>
    <xf numFmtId="0" fontId="16" fillId="2" borderId="46" xfId="12" applyFont="1" applyFill="1" applyBorder="1" applyAlignment="1" applyProtection="1">
      <alignment horizontal="left" vertical="center" wrapText="1"/>
      <protection hidden="1"/>
    </xf>
    <xf numFmtId="0" fontId="16" fillId="2" borderId="47" xfId="12" applyFont="1" applyFill="1" applyBorder="1" applyAlignment="1" applyProtection="1">
      <alignment horizontal="left" vertical="center" wrapText="1"/>
      <protection hidden="1"/>
    </xf>
    <xf numFmtId="0" fontId="18" fillId="2" borderId="8" xfId="12" applyFont="1" applyFill="1" applyBorder="1" applyAlignment="1" applyProtection="1">
      <alignment horizontal="left"/>
      <protection hidden="1"/>
    </xf>
    <xf numFmtId="0" fontId="6" fillId="2" borderId="8" xfId="12" applyFont="1" applyFill="1" applyBorder="1" applyAlignment="1" applyProtection="1">
      <alignment horizontal="left"/>
      <protection locked="0" hidden="1"/>
    </xf>
    <xf numFmtId="0" fontId="18" fillId="2" borderId="8" xfId="12" applyFont="1" applyFill="1" applyBorder="1" applyAlignment="1" applyProtection="1">
      <alignment horizontal="left"/>
      <protection locked="0" hidden="1"/>
    </xf>
  </cellXfs>
  <cellStyles count="13">
    <cellStyle name="Comma" xfId="1" builtinId="3"/>
    <cellStyle name="Currency" xfId="2" builtinId="4"/>
    <cellStyle name="Normal" xfId="0" builtinId="0"/>
    <cellStyle name="Normal 18" xfId="4" xr:uid="{E546D26A-2347-4178-A612-70960AD338F2}"/>
    <cellStyle name="Normal 19" xfId="5" xr:uid="{8D243F90-C2DA-441A-B9E9-111FE308F0D8}"/>
    <cellStyle name="Normal 2" xfId="3" xr:uid="{55FA488C-823E-4E44-A151-5AA266877778}"/>
    <cellStyle name="Normal 24" xfId="7" xr:uid="{C2E7F689-DF48-4FF3-BC80-4EC9289D4525}"/>
    <cellStyle name="Normal 25" xfId="8" xr:uid="{E9BE5A99-91FE-4D66-A517-952E8FBE1A9D}"/>
    <cellStyle name="Normal 26" xfId="9" xr:uid="{AE7A1E13-F3FA-45B0-B528-9B2F29E57933}"/>
    <cellStyle name="Normal 27" xfId="10" xr:uid="{904A30B0-5B5C-4834-BE91-613150D4DBE3}"/>
    <cellStyle name="Normal 29" xfId="6" xr:uid="{78F3AB4A-1F10-4535-997D-4A74DDE84AB5}"/>
    <cellStyle name="Normal 30" xfId="11" xr:uid="{A2CA11CD-3573-4692-AC2F-2D47E5D7FD0B}"/>
    <cellStyle name="Normal 31" xfId="12" xr:uid="{CC67780C-73F7-4733-BAD7-78BBF7C4436B}"/>
  </cellStyles>
  <dxfs count="1">
    <dxf>
      <fill>
        <patternFill patternType="gray0625">
          <bgColor theme="0" tint="-0.3499862666707357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15</xdr:col>
      <xdr:colOff>161925</xdr:colOff>
      <xdr:row>1</xdr:row>
      <xdr:rowOff>1</xdr:rowOff>
    </xdr:from>
    <xdr:to>
      <xdr:col>16</xdr:col>
      <xdr:colOff>142875</xdr:colOff>
      <xdr:row>4</xdr:row>
      <xdr:rowOff>28576</xdr:rowOff>
    </xdr:to>
    <xdr:pic>
      <xdr:nvPicPr>
        <xdr:cNvPr id="2" name="Picture 1">
          <a:extLst>
            <a:ext uri="{FF2B5EF4-FFF2-40B4-BE49-F238E27FC236}">
              <a16:creationId xmlns:a16="http://schemas.microsoft.com/office/drawing/2014/main" id="{F3AA7197-5732-49CC-9102-B9D9CC023980}"/>
            </a:ext>
          </a:extLst>
        </xdr:cNvPr>
        <xdr:cNvPicPr>
          <a:picLocks noChangeAspect="1" noChangeArrowheads="1"/>
        </xdr:cNvPicPr>
      </xdr:nvPicPr>
      <xdr:blipFill>
        <a:blip xmlns:r="http://schemas.openxmlformats.org/officeDocument/2006/relationships" r:embed="rId1" cstate="print"/>
        <a:srcRect l="-648" t="-945" r="-648" b="-945"/>
        <a:stretch>
          <a:fillRect/>
        </a:stretch>
      </xdr:blipFill>
      <xdr:spPr bwMode="auto">
        <a:xfrm>
          <a:off x="7620000" y="238126"/>
          <a:ext cx="962025" cy="80010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75B89F-E8F9-489D-9AFC-57903731206E}">
  <dimension ref="A1:AN228"/>
  <sheetViews>
    <sheetView tabSelected="1" view="pageBreakPreview" zoomScale="90" zoomScaleNormal="90" zoomScaleSheetLayoutView="90" workbookViewId="0">
      <selection activeCell="O28" sqref="O28:P28"/>
    </sheetView>
  </sheetViews>
  <sheetFormatPr defaultColWidth="9.140625" defaultRowHeight="15" x14ac:dyDescent="0.25"/>
  <cols>
    <col min="1" max="1" width="9.140625" style="1"/>
    <col min="2" max="2" width="4" style="2" bestFit="1" customWidth="1"/>
    <col min="3" max="3" width="1.7109375" style="2" bestFit="1" customWidth="1"/>
    <col min="4" max="5" width="9.140625" style="2"/>
    <col min="6" max="6" width="12.42578125" style="2" customWidth="1"/>
    <col min="7" max="7" width="5.140625" style="2" customWidth="1"/>
    <col min="8" max="8" width="14.5703125" style="2" customWidth="1"/>
    <col min="9" max="9" width="9.7109375" style="2" bestFit="1" customWidth="1"/>
    <col min="10" max="10" width="9.140625" style="2"/>
    <col min="11" max="13" width="3.28515625" style="2" customWidth="1"/>
    <col min="14" max="14" width="16.42578125" style="2" customWidth="1"/>
    <col min="15" max="15" width="1.42578125" style="2" customWidth="1"/>
    <col min="16" max="16" width="14.7109375" style="2" customWidth="1"/>
    <col min="17" max="17" width="1.5703125" style="2" bestFit="1" customWidth="1"/>
    <col min="18" max="18" width="2.28515625" style="1" hidden="1" customWidth="1"/>
    <col min="19" max="19" width="0" style="1" hidden="1" customWidth="1"/>
    <col min="20" max="20" width="24.28515625" style="1" hidden="1" customWidth="1"/>
    <col min="21" max="21" width="10.85546875" style="1" hidden="1" customWidth="1"/>
    <col min="22" max="22" width="21" style="1" hidden="1" customWidth="1"/>
    <col min="23" max="23" width="39" style="1" hidden="1" customWidth="1"/>
    <col min="24" max="24" width="0" style="1" hidden="1" customWidth="1"/>
    <col min="25" max="25" width="3.5703125" style="1" hidden="1" customWidth="1"/>
    <col min="26" max="26" width="9.140625" style="1" hidden="1" customWidth="1"/>
    <col min="27" max="37" width="9.140625" style="2" hidden="1" customWidth="1"/>
    <col min="38" max="38" width="9.140625" style="2" customWidth="1"/>
    <col min="39" max="16384" width="9.140625" style="2"/>
  </cols>
  <sheetData>
    <row r="1" spans="2:40" ht="18.75" customHeight="1" x14ac:dyDescent="0.25">
      <c r="B1" s="1"/>
      <c r="C1" s="1"/>
      <c r="D1" s="1"/>
      <c r="E1" s="1"/>
      <c r="F1" s="1"/>
      <c r="G1" s="1"/>
      <c r="H1" s="1"/>
      <c r="I1" s="1"/>
      <c r="J1" s="1"/>
      <c r="K1" s="1"/>
      <c r="L1" s="1"/>
      <c r="M1" s="1"/>
      <c r="N1" s="1"/>
      <c r="O1" s="1"/>
      <c r="P1" s="1"/>
      <c r="Q1" s="1"/>
      <c r="AA1" s="1"/>
      <c r="AB1" s="1"/>
      <c r="AC1" s="1"/>
      <c r="AD1" s="1"/>
      <c r="AE1" s="1"/>
      <c r="AF1" s="1"/>
      <c r="AG1" s="1"/>
      <c r="AH1" s="1"/>
      <c r="AI1" s="1"/>
      <c r="AJ1" s="1"/>
      <c r="AK1" s="1"/>
      <c r="AL1" s="1"/>
      <c r="AM1" s="1"/>
      <c r="AN1" s="1"/>
    </row>
    <row r="2" spans="2:40" s="1" customFormat="1" ht="28.5" x14ac:dyDescent="0.45">
      <c r="B2" s="3"/>
      <c r="C2" s="4" t="s">
        <v>0</v>
      </c>
      <c r="D2" s="5"/>
      <c r="E2" s="5"/>
      <c r="F2" s="5"/>
      <c r="G2" s="5"/>
      <c r="H2" s="5"/>
      <c r="I2" s="5"/>
      <c r="J2" s="5"/>
      <c r="K2" s="5"/>
      <c r="L2" s="5"/>
      <c r="M2" s="5"/>
      <c r="N2" s="5"/>
      <c r="O2" s="5"/>
      <c r="P2" s="5"/>
      <c r="Q2" s="6"/>
      <c r="R2" s="7"/>
    </row>
    <row r="3" spans="2:40" ht="15.75" x14ac:dyDescent="0.25">
      <c r="B3" s="8"/>
      <c r="C3" s="9" t="s">
        <v>1</v>
      </c>
      <c r="D3" s="10"/>
      <c r="E3" s="10"/>
      <c r="F3" s="10"/>
      <c r="G3" s="11"/>
      <c r="H3" s="11"/>
      <c r="I3" s="11"/>
      <c r="J3" s="11"/>
      <c r="K3" s="11"/>
      <c r="L3" s="11"/>
      <c r="M3" s="11"/>
      <c r="N3" s="11"/>
      <c r="O3" s="12"/>
      <c r="P3" s="1"/>
      <c r="Q3" s="13"/>
      <c r="AA3" s="1"/>
      <c r="AB3" s="1"/>
      <c r="AC3" s="1"/>
      <c r="AD3" s="1"/>
      <c r="AE3" s="1"/>
      <c r="AF3" s="1"/>
      <c r="AG3" s="1"/>
      <c r="AH3" s="1"/>
      <c r="AI3" s="1"/>
      <c r="AJ3" s="1"/>
      <c r="AK3" s="1"/>
      <c r="AL3" s="1"/>
      <c r="AM3" s="1"/>
      <c r="AN3" s="1"/>
    </row>
    <row r="4" spans="2:40" ht="16.5" x14ac:dyDescent="0.25">
      <c r="B4" s="8"/>
      <c r="C4" s="14" t="s">
        <v>2</v>
      </c>
      <c r="D4" s="15"/>
      <c r="E4" s="15"/>
      <c r="F4" s="15"/>
      <c r="G4" s="15"/>
      <c r="H4" s="15"/>
      <c r="I4" s="15"/>
      <c r="J4" s="15"/>
      <c r="K4" s="15"/>
      <c r="L4" s="15"/>
      <c r="M4" s="15"/>
      <c r="N4" s="15"/>
      <c r="O4" s="16"/>
      <c r="P4" s="1"/>
      <c r="Q4" s="13"/>
      <c r="AA4" s="1"/>
      <c r="AB4" s="1"/>
      <c r="AC4" s="1"/>
      <c r="AD4" s="1"/>
      <c r="AE4" s="1"/>
      <c r="AF4" s="1"/>
      <c r="AG4" s="1"/>
      <c r="AH4" s="1"/>
      <c r="AI4" s="1"/>
      <c r="AJ4" s="1"/>
      <c r="AK4" s="1"/>
      <c r="AL4" s="1"/>
      <c r="AM4" s="1"/>
      <c r="AN4" s="1"/>
    </row>
    <row r="5" spans="2:40" ht="3" customHeight="1" x14ac:dyDescent="0.25">
      <c r="B5" s="17"/>
      <c r="C5" s="1"/>
      <c r="D5" s="1"/>
      <c r="E5" s="1"/>
      <c r="F5" s="1"/>
      <c r="G5" s="1"/>
      <c r="H5" s="1"/>
      <c r="I5" s="1"/>
      <c r="J5" s="1"/>
      <c r="K5" s="1"/>
      <c r="L5" s="1"/>
      <c r="M5" s="1"/>
      <c r="N5" s="1"/>
      <c r="O5" s="1"/>
      <c r="P5" s="1"/>
      <c r="Q5" s="13"/>
      <c r="AA5" s="1"/>
      <c r="AB5" s="1"/>
      <c r="AC5" s="1"/>
      <c r="AD5" s="1"/>
      <c r="AE5" s="1"/>
      <c r="AF5" s="1"/>
      <c r="AG5" s="1"/>
      <c r="AH5" s="1"/>
      <c r="AI5" s="1"/>
      <c r="AJ5" s="1"/>
      <c r="AK5" s="1"/>
      <c r="AL5" s="1"/>
      <c r="AM5" s="1"/>
      <c r="AN5" s="1"/>
    </row>
    <row r="6" spans="2:40" ht="13.5" customHeight="1" x14ac:dyDescent="0.25">
      <c r="B6" s="18"/>
      <c r="C6" s="19" t="s">
        <v>3</v>
      </c>
      <c r="D6" s="1"/>
      <c r="E6" s="1"/>
      <c r="F6" s="1"/>
      <c r="G6" s="1"/>
      <c r="H6" s="1"/>
      <c r="J6" s="20" t="s">
        <v>4</v>
      </c>
      <c r="K6" s="122"/>
      <c r="L6" s="122"/>
      <c r="M6" s="122"/>
      <c r="N6" s="122"/>
      <c r="O6" s="122"/>
      <c r="P6" s="122"/>
      <c r="Q6" s="13" t="s">
        <v>5</v>
      </c>
      <c r="AA6" s="1"/>
      <c r="AB6" s="1"/>
      <c r="AC6" s="1"/>
      <c r="AD6" s="1"/>
      <c r="AE6" s="1"/>
      <c r="AF6" s="1"/>
      <c r="AG6" s="1"/>
      <c r="AH6" s="1"/>
      <c r="AI6" s="1"/>
      <c r="AJ6" s="1"/>
      <c r="AK6" s="1"/>
      <c r="AL6" s="1"/>
      <c r="AM6" s="1"/>
      <c r="AN6" s="1"/>
    </row>
    <row r="7" spans="2:40" ht="3" customHeight="1" x14ac:dyDescent="0.25">
      <c r="B7" s="18"/>
      <c r="C7" s="1"/>
      <c r="D7" s="1"/>
      <c r="E7" s="1"/>
      <c r="F7" s="1"/>
      <c r="G7" s="1"/>
      <c r="H7" s="1"/>
      <c r="I7" s="21"/>
      <c r="J7" s="1"/>
      <c r="K7" s="22"/>
      <c r="L7" s="22"/>
      <c r="M7" s="22"/>
      <c r="N7" s="22"/>
      <c r="O7" s="22"/>
      <c r="P7" s="22"/>
      <c r="Q7" s="13"/>
      <c r="AA7" s="1"/>
      <c r="AB7" s="1"/>
      <c r="AC7" s="1"/>
      <c r="AD7" s="1"/>
      <c r="AE7" s="1"/>
      <c r="AF7" s="1"/>
      <c r="AG7" s="1"/>
      <c r="AH7" s="1"/>
      <c r="AI7" s="1"/>
      <c r="AJ7" s="1"/>
      <c r="AK7" s="1"/>
      <c r="AL7" s="1"/>
      <c r="AM7" s="1"/>
      <c r="AN7" s="1"/>
    </row>
    <row r="8" spans="2:40" ht="14.1" customHeight="1" x14ac:dyDescent="0.25">
      <c r="B8" s="18"/>
      <c r="C8" s="1"/>
      <c r="D8" s="23" t="s">
        <v>91</v>
      </c>
      <c r="E8" s="1"/>
      <c r="F8" s="1"/>
      <c r="G8" s="1"/>
      <c r="H8" s="1"/>
      <c r="J8" s="20" t="s">
        <v>6</v>
      </c>
      <c r="K8" s="122"/>
      <c r="L8" s="122"/>
      <c r="M8" s="122"/>
      <c r="N8" s="122"/>
      <c r="O8" s="122"/>
      <c r="P8" s="122"/>
      <c r="Q8" s="13" t="s">
        <v>5</v>
      </c>
      <c r="AA8" s="1"/>
      <c r="AB8" s="1"/>
      <c r="AC8" s="1"/>
      <c r="AD8" s="1"/>
      <c r="AE8" s="1"/>
      <c r="AF8" s="1"/>
      <c r="AG8" s="1"/>
      <c r="AH8" s="1"/>
      <c r="AI8" s="1"/>
      <c r="AJ8" s="1"/>
      <c r="AK8" s="1"/>
      <c r="AL8" s="1"/>
      <c r="AM8" s="1"/>
      <c r="AN8" s="1"/>
    </row>
    <row r="9" spans="2:40" ht="3" customHeight="1" x14ac:dyDescent="0.25">
      <c r="B9" s="18"/>
      <c r="C9" s="1"/>
      <c r="D9" s="23"/>
      <c r="E9" s="1"/>
      <c r="F9" s="1"/>
      <c r="G9" s="1"/>
      <c r="H9" s="1"/>
      <c r="I9" s="21"/>
      <c r="J9" s="1"/>
      <c r="K9" s="22"/>
      <c r="L9" s="22"/>
      <c r="M9" s="22"/>
      <c r="N9" s="22"/>
      <c r="O9" s="22"/>
      <c r="P9" s="22"/>
      <c r="Q9" s="13"/>
      <c r="AA9" s="1"/>
      <c r="AB9" s="1"/>
      <c r="AC9" s="1"/>
      <c r="AD9" s="1"/>
      <c r="AE9" s="1"/>
      <c r="AF9" s="1"/>
      <c r="AG9" s="1"/>
      <c r="AH9" s="1"/>
      <c r="AI9" s="1"/>
      <c r="AJ9" s="1"/>
      <c r="AK9" s="1"/>
      <c r="AL9" s="1"/>
      <c r="AM9" s="1"/>
      <c r="AN9" s="1"/>
    </row>
    <row r="10" spans="2:40" ht="14.1" customHeight="1" x14ac:dyDescent="0.25">
      <c r="B10" s="18"/>
      <c r="C10" s="1"/>
      <c r="D10" s="26" t="s">
        <v>95</v>
      </c>
      <c r="E10" s="24"/>
      <c r="F10" s="1"/>
      <c r="G10" s="1"/>
      <c r="H10" s="1"/>
      <c r="J10" s="20" t="s">
        <v>7</v>
      </c>
      <c r="K10" s="122"/>
      <c r="L10" s="122"/>
      <c r="M10" s="122"/>
      <c r="N10" s="122"/>
      <c r="O10" s="122"/>
      <c r="P10" s="122"/>
      <c r="Q10" s="13" t="s">
        <v>5</v>
      </c>
      <c r="AA10" s="1"/>
      <c r="AB10" s="1"/>
      <c r="AC10" s="1"/>
      <c r="AD10" s="1"/>
      <c r="AE10" s="1"/>
      <c r="AF10" s="1"/>
      <c r="AG10" s="1"/>
      <c r="AH10" s="1"/>
      <c r="AI10" s="1"/>
      <c r="AJ10" s="1"/>
      <c r="AK10" s="1"/>
      <c r="AL10" s="1"/>
      <c r="AM10" s="1"/>
      <c r="AN10" s="1"/>
    </row>
    <row r="11" spans="2:40" ht="3" customHeight="1" x14ac:dyDescent="0.25">
      <c r="B11" s="18"/>
      <c r="C11" s="1"/>
      <c r="D11" s="1"/>
      <c r="E11" s="24"/>
      <c r="F11" s="1"/>
      <c r="G11" s="1"/>
      <c r="H11" s="1"/>
      <c r="I11" s="21"/>
      <c r="J11" s="1"/>
      <c r="K11" s="22"/>
      <c r="L11" s="22"/>
      <c r="M11" s="22"/>
      <c r="N11" s="22"/>
      <c r="O11" s="22"/>
      <c r="P11" s="22"/>
      <c r="Q11" s="13"/>
      <c r="AA11" s="1"/>
      <c r="AB11" s="1"/>
      <c r="AC11" s="1"/>
      <c r="AD11" s="1"/>
      <c r="AE11" s="1"/>
      <c r="AF11" s="1"/>
      <c r="AG11" s="1"/>
      <c r="AH11" s="1"/>
      <c r="AI11" s="1"/>
      <c r="AJ11" s="1"/>
      <c r="AK11" s="1"/>
      <c r="AL11" s="1"/>
      <c r="AM11" s="1"/>
      <c r="AN11" s="1"/>
    </row>
    <row r="12" spans="2:40" ht="14.1" customHeight="1" x14ac:dyDescent="0.25">
      <c r="B12" s="18"/>
      <c r="C12" s="1"/>
      <c r="D12" s="117" t="s">
        <v>92</v>
      </c>
      <c r="E12" s="24"/>
      <c r="F12" s="1"/>
      <c r="G12" s="1"/>
      <c r="H12" s="1"/>
      <c r="I12" s="21"/>
      <c r="J12" s="1"/>
      <c r="K12" s="122"/>
      <c r="L12" s="122"/>
      <c r="M12" s="122"/>
      <c r="N12" s="122"/>
      <c r="O12" s="122"/>
      <c r="P12" s="122"/>
      <c r="Q12" s="13" t="s">
        <v>5</v>
      </c>
      <c r="AA12" s="1"/>
      <c r="AB12" s="1"/>
      <c r="AC12" s="1"/>
      <c r="AD12" s="1"/>
      <c r="AE12" s="1"/>
      <c r="AF12" s="1"/>
      <c r="AG12" s="1"/>
      <c r="AH12" s="1"/>
      <c r="AI12" s="1"/>
      <c r="AJ12" s="1"/>
      <c r="AK12" s="1"/>
      <c r="AL12" s="1"/>
      <c r="AM12" s="1"/>
      <c r="AN12" s="1"/>
    </row>
    <row r="13" spans="2:40" ht="3" customHeight="1" x14ac:dyDescent="0.25">
      <c r="B13" s="18"/>
      <c r="C13" s="1"/>
      <c r="D13" s="117"/>
      <c r="E13" s="24"/>
      <c r="F13" s="1"/>
      <c r="G13" s="1"/>
      <c r="H13" s="1"/>
      <c r="I13" s="21"/>
      <c r="J13" s="25"/>
      <c r="K13" s="22"/>
      <c r="L13" s="22"/>
      <c r="M13" s="22"/>
      <c r="N13" s="22"/>
      <c r="O13" s="22"/>
      <c r="P13" s="22"/>
      <c r="Q13" s="13"/>
      <c r="AA13" s="1"/>
      <c r="AB13" s="1"/>
      <c r="AC13" s="1"/>
      <c r="AD13" s="1"/>
      <c r="AE13" s="1"/>
      <c r="AF13" s="1"/>
      <c r="AG13" s="1"/>
      <c r="AH13" s="1"/>
      <c r="AI13" s="1"/>
      <c r="AJ13" s="1"/>
      <c r="AK13" s="1"/>
      <c r="AL13" s="1"/>
      <c r="AM13" s="1"/>
      <c r="AN13" s="1"/>
    </row>
    <row r="14" spans="2:40" ht="14.1" customHeight="1" x14ac:dyDescent="0.25">
      <c r="B14" s="18"/>
      <c r="C14" s="1"/>
      <c r="D14" s="117" t="s">
        <v>10</v>
      </c>
      <c r="E14" s="24"/>
      <c r="F14" s="1"/>
      <c r="G14" s="1"/>
      <c r="H14" s="1"/>
      <c r="J14" s="20" t="s">
        <v>8</v>
      </c>
      <c r="K14" s="122"/>
      <c r="L14" s="122"/>
      <c r="M14" s="122"/>
      <c r="N14" s="122"/>
      <c r="O14" s="122"/>
      <c r="P14" s="122"/>
      <c r="Q14" s="13" t="s">
        <v>5</v>
      </c>
      <c r="AA14" s="1"/>
      <c r="AB14" s="1"/>
      <c r="AC14" s="1"/>
      <c r="AD14" s="1"/>
      <c r="AE14" s="1"/>
      <c r="AF14" s="1"/>
      <c r="AG14" s="1"/>
      <c r="AH14" s="1"/>
      <c r="AI14" s="1"/>
      <c r="AJ14" s="1"/>
      <c r="AK14" s="1"/>
      <c r="AL14" s="1"/>
      <c r="AM14" s="1"/>
      <c r="AN14" s="1"/>
    </row>
    <row r="15" spans="2:40" ht="3" customHeight="1" x14ac:dyDescent="0.25">
      <c r="B15" s="18"/>
      <c r="C15" s="1"/>
      <c r="D15" s="117"/>
      <c r="E15" s="24"/>
      <c r="F15" s="1"/>
      <c r="G15" s="1"/>
      <c r="H15" s="1"/>
      <c r="I15" s="21"/>
      <c r="J15" s="25"/>
      <c r="K15" s="22"/>
      <c r="L15" s="22"/>
      <c r="M15" s="22"/>
      <c r="N15" s="22"/>
      <c r="O15" s="22"/>
      <c r="P15" s="22"/>
      <c r="Q15" s="13"/>
      <c r="AA15" s="1"/>
      <c r="AB15" s="1"/>
      <c r="AC15" s="1"/>
      <c r="AD15" s="1"/>
      <c r="AE15" s="1"/>
      <c r="AF15" s="1"/>
      <c r="AG15" s="1"/>
      <c r="AH15" s="1"/>
      <c r="AI15" s="1"/>
      <c r="AJ15" s="1"/>
      <c r="AK15" s="1"/>
      <c r="AL15" s="1"/>
      <c r="AM15" s="1"/>
      <c r="AN15" s="1"/>
    </row>
    <row r="16" spans="2:40" ht="14.1" customHeight="1" x14ac:dyDescent="0.25">
      <c r="B16" s="18"/>
      <c r="C16" s="1"/>
      <c r="D16" s="116" t="s">
        <v>93</v>
      </c>
      <c r="E16" s="24"/>
      <c r="F16" s="1"/>
      <c r="G16" s="1"/>
      <c r="H16" s="1"/>
      <c r="J16" s="27" t="s">
        <v>9</v>
      </c>
      <c r="K16" s="122"/>
      <c r="L16" s="122"/>
      <c r="M16" s="122"/>
      <c r="N16" s="122"/>
      <c r="O16" s="122"/>
      <c r="P16" s="122"/>
      <c r="Q16" s="13" t="s">
        <v>5</v>
      </c>
      <c r="U16" s="28"/>
      <c r="AA16" s="1"/>
      <c r="AB16" s="1"/>
      <c r="AC16" s="1"/>
      <c r="AD16" s="1"/>
      <c r="AE16" s="1"/>
      <c r="AF16" s="1"/>
      <c r="AG16" s="1"/>
      <c r="AH16" s="1"/>
      <c r="AI16" s="1"/>
      <c r="AJ16" s="1"/>
      <c r="AK16" s="1"/>
      <c r="AL16" s="1"/>
      <c r="AM16" s="1"/>
      <c r="AN16" s="1"/>
    </row>
    <row r="17" spans="2:40" ht="3" customHeight="1" x14ac:dyDescent="0.25">
      <c r="B17" s="18"/>
      <c r="C17" s="1"/>
      <c r="D17" s="116"/>
      <c r="E17" s="24"/>
      <c r="F17" s="1"/>
      <c r="G17" s="1"/>
      <c r="H17" s="1"/>
      <c r="I17" s="21"/>
      <c r="J17" s="25"/>
      <c r="K17" s="22"/>
      <c r="L17" s="22"/>
      <c r="M17" s="22"/>
      <c r="N17" s="22"/>
      <c r="O17" s="22"/>
      <c r="P17" s="22"/>
      <c r="Q17" s="13"/>
      <c r="AA17" s="1"/>
      <c r="AB17" s="1"/>
      <c r="AC17" s="1"/>
      <c r="AD17" s="1"/>
      <c r="AE17" s="1"/>
      <c r="AF17" s="1"/>
      <c r="AG17" s="1"/>
      <c r="AH17" s="1"/>
      <c r="AI17" s="1"/>
      <c r="AJ17" s="1"/>
      <c r="AK17" s="1"/>
      <c r="AL17" s="1"/>
      <c r="AM17" s="1"/>
      <c r="AN17" s="1"/>
    </row>
    <row r="18" spans="2:40" ht="14.1" customHeight="1" x14ac:dyDescent="0.25">
      <c r="B18" s="18"/>
      <c r="C18" s="1"/>
      <c r="D18" s="117" t="s">
        <v>94</v>
      </c>
      <c r="E18" s="29"/>
      <c r="F18" s="1"/>
      <c r="G18" s="1"/>
      <c r="H18" s="1"/>
      <c r="J18" s="20"/>
      <c r="K18" s="122"/>
      <c r="L18" s="122"/>
      <c r="M18" s="122"/>
      <c r="N18" s="122"/>
      <c r="O18" s="122"/>
      <c r="P18" s="122"/>
      <c r="Q18" s="13" t="s">
        <v>5</v>
      </c>
      <c r="AA18" s="1"/>
      <c r="AB18" s="1"/>
      <c r="AC18" s="1"/>
      <c r="AD18" s="1"/>
      <c r="AE18" s="1"/>
      <c r="AF18" s="1"/>
      <c r="AG18" s="1"/>
      <c r="AH18" s="1"/>
      <c r="AI18" s="1"/>
      <c r="AJ18" s="1"/>
      <c r="AK18" s="1"/>
      <c r="AL18" s="1"/>
      <c r="AM18" s="1"/>
      <c r="AN18" s="1"/>
    </row>
    <row r="19" spans="2:40" ht="3" customHeight="1" x14ac:dyDescent="0.25">
      <c r="B19" s="18"/>
      <c r="C19" s="1"/>
      <c r="D19" s="1"/>
      <c r="E19" s="29"/>
      <c r="F19" s="1"/>
      <c r="G19" s="1"/>
      <c r="H19" s="1"/>
      <c r="I19" s="21"/>
      <c r="J19" s="1"/>
      <c r="K19" s="22"/>
      <c r="L19" s="22"/>
      <c r="M19" s="22"/>
      <c r="N19" s="22"/>
      <c r="O19" s="22"/>
      <c r="P19" s="22"/>
      <c r="Q19" s="13"/>
      <c r="AA19" s="1"/>
      <c r="AB19" s="1"/>
      <c r="AC19" s="1"/>
      <c r="AD19" s="1"/>
      <c r="AE19" s="1"/>
      <c r="AF19" s="1"/>
      <c r="AG19" s="1"/>
      <c r="AH19" s="1"/>
      <c r="AI19" s="1"/>
      <c r="AJ19" s="1"/>
      <c r="AK19" s="1"/>
      <c r="AL19" s="1"/>
      <c r="AM19" s="1"/>
      <c r="AN19" s="1"/>
    </row>
    <row r="20" spans="2:40" ht="14.1" customHeight="1" x14ac:dyDescent="0.25">
      <c r="B20" s="18"/>
      <c r="C20" s="1"/>
      <c r="D20" s="1"/>
      <c r="E20" s="29"/>
      <c r="F20" s="1"/>
      <c r="G20" s="1"/>
      <c r="H20" s="1"/>
      <c r="J20" s="20"/>
      <c r="K20" s="122"/>
      <c r="L20" s="122"/>
      <c r="M20" s="122"/>
      <c r="N20" s="122"/>
      <c r="O20" s="122"/>
      <c r="P20" s="122"/>
      <c r="Q20" s="13" t="s">
        <v>5</v>
      </c>
      <c r="AA20" s="1"/>
      <c r="AB20" s="1"/>
      <c r="AC20" s="1"/>
      <c r="AD20" s="1"/>
      <c r="AE20" s="1"/>
      <c r="AF20" s="1"/>
      <c r="AG20" s="1"/>
      <c r="AH20" s="1"/>
      <c r="AI20" s="1"/>
      <c r="AJ20" s="1"/>
      <c r="AK20" s="1"/>
      <c r="AL20" s="1"/>
      <c r="AM20" s="1"/>
      <c r="AN20" s="1"/>
    </row>
    <row r="21" spans="2:40" ht="3" customHeight="1" x14ac:dyDescent="0.25">
      <c r="B21" s="18"/>
      <c r="C21" s="1"/>
      <c r="D21" s="1"/>
      <c r="E21" s="29"/>
      <c r="F21" s="1"/>
      <c r="G21" s="1"/>
      <c r="H21" s="1"/>
      <c r="I21" s="21"/>
      <c r="J21" s="1"/>
      <c r="K21" s="1"/>
      <c r="L21" s="1"/>
      <c r="M21" s="1"/>
      <c r="N21" s="1"/>
      <c r="O21" s="1"/>
      <c r="P21" s="1"/>
      <c r="Q21" s="13"/>
      <c r="AA21" s="1"/>
      <c r="AB21" s="1"/>
      <c r="AC21" s="1"/>
      <c r="AD21" s="1"/>
      <c r="AE21" s="1"/>
      <c r="AF21" s="1"/>
      <c r="AG21" s="1"/>
      <c r="AH21" s="1"/>
      <c r="AI21" s="1"/>
      <c r="AJ21" s="1"/>
      <c r="AK21" s="1"/>
      <c r="AL21" s="1"/>
      <c r="AM21" s="1"/>
      <c r="AN21" s="1"/>
    </row>
    <row r="22" spans="2:40" ht="14.1" customHeight="1" x14ac:dyDescent="0.25">
      <c r="B22" s="18"/>
      <c r="C22" s="1"/>
      <c r="D22" s="1"/>
      <c r="E22" s="29"/>
      <c r="F22" s="1"/>
      <c r="G22" s="1"/>
      <c r="H22" s="1"/>
      <c r="I22" s="1"/>
      <c r="J22" s="20" t="s">
        <v>11</v>
      </c>
      <c r="K22" s="30"/>
      <c r="L22" s="31"/>
      <c r="M22" s="125" t="s">
        <v>96</v>
      </c>
      <c r="N22" s="125"/>
      <c r="O22" s="32"/>
      <c r="P22" s="33">
        <v>2023</v>
      </c>
      <c r="Q22" s="13" t="s">
        <v>5</v>
      </c>
      <c r="AA22" s="1"/>
      <c r="AB22" s="1"/>
      <c r="AC22" s="1"/>
      <c r="AD22" s="1"/>
      <c r="AE22" s="1"/>
      <c r="AF22" s="1"/>
      <c r="AG22" s="1"/>
      <c r="AH22" s="1"/>
      <c r="AI22" s="1"/>
      <c r="AJ22" s="1"/>
      <c r="AK22" s="1"/>
      <c r="AL22" s="1"/>
      <c r="AM22" s="1"/>
      <c r="AN22" s="1"/>
    </row>
    <row r="23" spans="2:40" ht="3" customHeight="1" x14ac:dyDescent="0.25">
      <c r="B23" s="18"/>
      <c r="C23" s="1"/>
      <c r="D23" s="1"/>
      <c r="E23" s="29"/>
      <c r="F23" s="1"/>
      <c r="G23" s="1"/>
      <c r="H23" s="1"/>
      <c r="I23" s="21"/>
      <c r="J23" s="25"/>
      <c r="K23" s="1"/>
      <c r="L23" s="1"/>
      <c r="M23" s="1"/>
      <c r="N23" s="1"/>
      <c r="O23" s="1"/>
      <c r="P23" s="1"/>
      <c r="Q23" s="13"/>
      <c r="AA23" s="1"/>
      <c r="AB23" s="1"/>
      <c r="AC23" s="1"/>
      <c r="AD23" s="1"/>
      <c r="AE23" s="1"/>
      <c r="AF23" s="1"/>
      <c r="AG23" s="1"/>
      <c r="AH23" s="1"/>
      <c r="AI23" s="1"/>
      <c r="AJ23" s="1"/>
      <c r="AK23" s="1"/>
      <c r="AL23" s="1"/>
      <c r="AM23" s="1"/>
      <c r="AN23" s="1"/>
    </row>
    <row r="24" spans="2:40" ht="14.1" customHeight="1" x14ac:dyDescent="0.25">
      <c r="B24" s="18"/>
      <c r="C24" s="1"/>
      <c r="D24" s="23" t="s">
        <v>12</v>
      </c>
      <c r="E24" s="29"/>
      <c r="F24" s="1"/>
      <c r="G24" s="1"/>
      <c r="H24" s="1"/>
      <c r="I24" s="21"/>
      <c r="J24" s="20" t="s">
        <v>13</v>
      </c>
      <c r="K24" s="126" t="str">
        <f>CONCATENATE(U26," 15 ")</f>
        <v xml:space="preserve">September 15 </v>
      </c>
      <c r="L24" s="126"/>
      <c r="M24" s="126"/>
      <c r="N24" s="126"/>
      <c r="O24" s="126"/>
      <c r="P24" s="126"/>
      <c r="Q24" s="13" t="s">
        <v>5</v>
      </c>
      <c r="T24" s="118" t="s">
        <v>14</v>
      </c>
      <c r="U24" s="118"/>
      <c r="AA24" s="1"/>
      <c r="AB24" s="1"/>
      <c r="AC24" s="1"/>
      <c r="AD24" s="1"/>
      <c r="AE24" s="1"/>
      <c r="AF24" s="1"/>
      <c r="AG24" s="1"/>
      <c r="AH24" s="1"/>
      <c r="AI24" s="1"/>
      <c r="AJ24" s="1"/>
      <c r="AK24" s="1"/>
      <c r="AL24" s="1"/>
      <c r="AM24" s="1"/>
      <c r="AN24" s="1"/>
    </row>
    <row r="25" spans="2:40" ht="3" customHeight="1" x14ac:dyDescent="0.25">
      <c r="B25" s="18"/>
      <c r="C25" s="1"/>
      <c r="D25" s="1"/>
      <c r="E25" s="29"/>
      <c r="F25" s="1"/>
      <c r="G25" s="1"/>
      <c r="H25" s="1"/>
      <c r="I25" s="34"/>
      <c r="J25" s="1"/>
      <c r="K25" s="1"/>
      <c r="L25" s="1"/>
      <c r="M25" s="1"/>
      <c r="N25" s="1"/>
      <c r="O25" s="1"/>
      <c r="P25" s="1"/>
      <c r="Q25" s="13"/>
      <c r="T25" s="35"/>
      <c r="U25" s="35"/>
      <c r="AA25" s="1"/>
      <c r="AB25" s="1"/>
      <c r="AC25" s="1"/>
      <c r="AD25" s="1"/>
      <c r="AE25" s="1"/>
      <c r="AF25" s="1"/>
      <c r="AG25" s="1"/>
      <c r="AH25" s="1"/>
      <c r="AI25" s="1"/>
      <c r="AJ25" s="1"/>
      <c r="AK25" s="1"/>
      <c r="AL25" s="1"/>
      <c r="AM25" s="1"/>
      <c r="AN25" s="1"/>
    </row>
    <row r="26" spans="2:40" ht="14.1" customHeight="1" x14ac:dyDescent="0.25">
      <c r="B26" s="18"/>
      <c r="C26" s="1"/>
      <c r="D26" s="1"/>
      <c r="E26" s="36" t="s">
        <v>90</v>
      </c>
      <c r="F26" s="1"/>
      <c r="G26" s="1"/>
      <c r="H26" s="1"/>
      <c r="I26" s="34"/>
      <c r="J26" s="1"/>
      <c r="K26" s="119" t="s">
        <v>15</v>
      </c>
      <c r="L26" s="120"/>
      <c r="M26" s="120"/>
      <c r="N26" s="120"/>
      <c r="O26" s="120"/>
      <c r="P26" s="120"/>
      <c r="Q26" s="121"/>
      <c r="T26" s="35">
        <f>IF((MONTH(DATEVALUE(M22&amp;" 1")))+1=13,1,((MONTH(DATEVALUE(M22&amp;" 1")))+1))</f>
        <v>9</v>
      </c>
      <c r="U26" s="35" t="str">
        <f>CHOOSE(T26,"January","February","March","April","May","June","July","August","September","October","November","December")</f>
        <v>September</v>
      </c>
      <c r="AA26" s="1"/>
      <c r="AB26" s="1"/>
      <c r="AC26" s="1"/>
      <c r="AD26" s="1"/>
      <c r="AE26" s="1"/>
      <c r="AF26" s="1"/>
      <c r="AG26" s="1"/>
      <c r="AH26" s="1"/>
      <c r="AI26" s="1"/>
      <c r="AJ26" s="1"/>
      <c r="AK26" s="1"/>
      <c r="AL26" s="1"/>
      <c r="AM26" s="1"/>
      <c r="AN26" s="1"/>
    </row>
    <row r="27" spans="2:40" ht="3" customHeight="1" thickBot="1" x14ac:dyDescent="0.3">
      <c r="B27" s="18"/>
      <c r="C27" s="1"/>
      <c r="D27" s="1"/>
      <c r="E27" s="1"/>
      <c r="F27" s="1"/>
      <c r="G27" s="1"/>
      <c r="H27" s="1"/>
      <c r="I27" s="1"/>
      <c r="J27" s="1"/>
      <c r="K27" s="1"/>
      <c r="L27" s="1"/>
      <c r="M27" s="1"/>
      <c r="N27" s="1"/>
      <c r="O27" s="1"/>
      <c r="P27" s="1"/>
      <c r="Q27" s="13"/>
      <c r="AA27" s="1"/>
      <c r="AB27" s="1"/>
      <c r="AC27" s="1"/>
      <c r="AD27" s="1"/>
      <c r="AE27" s="1"/>
      <c r="AF27" s="1"/>
      <c r="AG27" s="1"/>
      <c r="AH27" s="1"/>
      <c r="AI27" s="1"/>
      <c r="AJ27" s="1"/>
      <c r="AK27" s="1"/>
      <c r="AL27" s="1"/>
      <c r="AM27" s="1"/>
      <c r="AN27" s="1"/>
    </row>
    <row r="28" spans="2:40" x14ac:dyDescent="0.25">
      <c r="B28" s="37"/>
      <c r="C28" s="38"/>
      <c r="D28" s="38"/>
      <c r="E28" s="38"/>
      <c r="F28" s="38"/>
      <c r="G28" s="38"/>
      <c r="H28" s="38"/>
      <c r="I28" s="38"/>
      <c r="J28" s="38"/>
      <c r="K28" s="38"/>
      <c r="L28" s="38"/>
      <c r="M28" s="38"/>
      <c r="N28" s="39" t="s">
        <v>16</v>
      </c>
      <c r="O28" s="127" t="s">
        <v>49</v>
      </c>
      <c r="P28" s="128"/>
      <c r="Q28" s="40"/>
      <c r="T28" s="41" t="s">
        <v>18</v>
      </c>
      <c r="U28" s="42" t="s">
        <v>19</v>
      </c>
      <c r="V28" s="42" t="s">
        <v>20</v>
      </c>
      <c r="AA28" s="1"/>
      <c r="AB28" s="1"/>
      <c r="AC28" s="1"/>
      <c r="AD28" s="1"/>
      <c r="AE28" s="1"/>
      <c r="AF28" s="1"/>
      <c r="AG28" s="1"/>
      <c r="AH28" s="1"/>
      <c r="AI28" s="1"/>
      <c r="AJ28" s="1"/>
      <c r="AK28" s="1"/>
      <c r="AL28" s="1"/>
      <c r="AM28" s="1"/>
      <c r="AN28" s="1"/>
    </row>
    <row r="29" spans="2:40" ht="9.75" customHeight="1" x14ac:dyDescent="0.25">
      <c r="B29" s="43"/>
      <c r="C29" s="44"/>
      <c r="D29" s="44"/>
      <c r="E29" s="44"/>
      <c r="F29" s="44"/>
      <c r="G29" s="44"/>
      <c r="H29" s="44"/>
      <c r="I29" s="44"/>
      <c r="J29" s="44"/>
      <c r="K29" s="44"/>
      <c r="L29" s="44"/>
      <c r="M29" s="44"/>
      <c r="N29" s="44"/>
      <c r="O29" s="44"/>
      <c r="P29" s="44"/>
      <c r="Q29" s="45"/>
      <c r="T29" s="46"/>
      <c r="U29" s="46"/>
      <c r="V29" s="46"/>
      <c r="AA29" s="1"/>
      <c r="AB29" s="1"/>
      <c r="AC29" s="1"/>
      <c r="AD29" s="1"/>
      <c r="AE29" s="1"/>
      <c r="AF29" s="1"/>
      <c r="AG29" s="1"/>
      <c r="AH29" s="1"/>
      <c r="AI29" s="1"/>
      <c r="AJ29" s="1"/>
      <c r="AK29" s="1"/>
      <c r="AL29" s="1"/>
      <c r="AM29" s="1"/>
      <c r="AN29" s="1"/>
    </row>
    <row r="30" spans="2:40" ht="16.5" customHeight="1" thickBot="1" x14ac:dyDescent="0.3">
      <c r="B30" s="18"/>
      <c r="C30" s="1"/>
      <c r="D30" s="1"/>
      <c r="E30" s="1"/>
      <c r="F30" s="1"/>
      <c r="G30" s="1"/>
      <c r="H30" s="1"/>
      <c r="I30" s="1"/>
      <c r="J30" s="1"/>
      <c r="K30" s="1" t="s">
        <v>21</v>
      </c>
      <c r="L30" s="47" t="s">
        <v>22</v>
      </c>
      <c r="M30" s="1"/>
      <c r="N30" s="48"/>
      <c r="O30" s="1"/>
      <c r="P30" s="49"/>
      <c r="Q30" s="50"/>
      <c r="T30" s="51">
        <f>(YEAR(I31)-YEAR(VALUE(CONCATENATE((MONTH(DATEVALUE(M22&amp;" 1"))),"/",P22))))*12+MONTH(I31)-MONTH(VALUE(CONCATENATE((MONTH(DATEVALUE(M22&amp;" 1"))),"/",P22)))</f>
        <v>-1483</v>
      </c>
      <c r="U30" s="51">
        <f>VALUE(TEXT(I31,"DD"))</f>
        <v>0</v>
      </c>
      <c r="V30" s="52">
        <f>(VALUE(MOD(WEEKDAY(I31),7)))</f>
        <v>0</v>
      </c>
      <c r="AA30" s="1"/>
      <c r="AB30" s="1"/>
      <c r="AC30" s="1"/>
      <c r="AD30" s="1"/>
      <c r="AE30" s="1"/>
      <c r="AF30" s="1"/>
      <c r="AG30" s="1"/>
      <c r="AH30" s="1"/>
      <c r="AI30" s="1"/>
      <c r="AJ30" s="1"/>
      <c r="AK30" s="1"/>
      <c r="AL30" s="1"/>
      <c r="AM30" s="1"/>
      <c r="AN30" s="1"/>
    </row>
    <row r="31" spans="2:40" ht="15.75" customHeight="1" x14ac:dyDescent="0.25">
      <c r="B31" s="53"/>
      <c r="C31" s="54"/>
      <c r="D31" s="54" t="s">
        <v>23</v>
      </c>
      <c r="E31" s="54"/>
      <c r="F31" s="54" t="s">
        <v>24</v>
      </c>
      <c r="G31" s="54"/>
      <c r="H31" s="54"/>
      <c r="I31" s="55"/>
      <c r="J31" s="1"/>
      <c r="K31" s="1" t="s">
        <v>25</v>
      </c>
      <c r="L31" s="47" t="s">
        <v>26</v>
      </c>
      <c r="M31" s="1"/>
      <c r="N31" s="48"/>
      <c r="O31" s="1"/>
      <c r="P31" s="129"/>
      <c r="Q31" s="130"/>
      <c r="AA31" s="1"/>
      <c r="AB31" s="1"/>
      <c r="AC31" s="1"/>
      <c r="AD31" s="1"/>
      <c r="AE31" s="1"/>
      <c r="AF31" s="1"/>
      <c r="AG31" s="1"/>
      <c r="AH31" s="1"/>
      <c r="AI31" s="1"/>
      <c r="AJ31" s="1"/>
      <c r="AK31" s="1"/>
      <c r="AL31" s="1"/>
      <c r="AM31" s="1"/>
      <c r="AN31" s="1"/>
    </row>
    <row r="32" spans="2:40" ht="15.75" customHeight="1" x14ac:dyDescent="0.25">
      <c r="B32" s="18"/>
      <c r="C32" s="1"/>
      <c r="D32" s="1"/>
      <c r="E32" s="1"/>
      <c r="F32" s="1"/>
      <c r="G32" s="1"/>
      <c r="H32" s="1"/>
      <c r="I32" s="56"/>
      <c r="J32" s="1"/>
      <c r="K32" s="1" t="s">
        <v>27</v>
      </c>
      <c r="L32" s="47" t="s">
        <v>28</v>
      </c>
      <c r="M32" s="1"/>
      <c r="N32" s="1"/>
      <c r="O32" s="1"/>
      <c r="P32" s="129"/>
      <c r="Q32" s="130"/>
      <c r="AA32" s="1"/>
      <c r="AB32" s="1"/>
      <c r="AC32" s="1"/>
      <c r="AD32" s="1"/>
      <c r="AE32" s="1"/>
      <c r="AF32" s="1"/>
      <c r="AG32" s="1"/>
      <c r="AH32" s="1"/>
      <c r="AI32" s="1"/>
      <c r="AJ32" s="1"/>
      <c r="AK32" s="1"/>
      <c r="AL32" s="1"/>
      <c r="AM32" s="1"/>
      <c r="AN32" s="1"/>
    </row>
    <row r="33" spans="2:40" ht="15.75" customHeight="1" x14ac:dyDescent="0.25">
      <c r="B33" s="53">
        <v>1</v>
      </c>
      <c r="C33" s="57" t="s">
        <v>29</v>
      </c>
      <c r="D33" s="54" t="s">
        <v>30</v>
      </c>
      <c r="E33" s="54"/>
      <c r="F33" s="54"/>
      <c r="G33" s="54"/>
      <c r="H33" s="58"/>
      <c r="I33" s="123"/>
      <c r="J33" s="124"/>
      <c r="K33" s="1" t="s">
        <v>31</v>
      </c>
      <c r="L33" s="47" t="s">
        <v>32</v>
      </c>
      <c r="N33" s="48"/>
      <c r="O33" s="1"/>
      <c r="P33" s="129"/>
      <c r="Q33" s="130"/>
      <c r="T33" s="1" t="s">
        <v>33</v>
      </c>
      <c r="V33" s="1" t="s">
        <v>34</v>
      </c>
      <c r="AA33" s="1"/>
      <c r="AB33" s="1"/>
      <c r="AC33" s="1"/>
      <c r="AD33" s="1"/>
      <c r="AE33" s="1"/>
      <c r="AF33" s="1"/>
      <c r="AG33" s="1"/>
      <c r="AH33" s="1"/>
      <c r="AI33" s="1"/>
      <c r="AJ33" s="1"/>
      <c r="AK33" s="1"/>
      <c r="AL33" s="1"/>
      <c r="AM33" s="1"/>
      <c r="AN33" s="1"/>
    </row>
    <row r="34" spans="2:40" ht="4.5" customHeight="1" x14ac:dyDescent="0.25">
      <c r="B34" s="18"/>
      <c r="C34" s="1"/>
      <c r="D34" s="1"/>
      <c r="E34" s="1"/>
      <c r="F34" s="1"/>
      <c r="G34" s="1"/>
      <c r="H34" s="1"/>
      <c r="I34" s="1"/>
      <c r="J34" s="1"/>
      <c r="K34" s="1"/>
      <c r="L34" s="1"/>
      <c r="M34" s="1"/>
      <c r="N34" s="1"/>
      <c r="O34" s="1"/>
      <c r="P34" s="1"/>
      <c r="Q34" s="13"/>
      <c r="AA34" s="1"/>
      <c r="AB34" s="1"/>
      <c r="AC34" s="1"/>
      <c r="AD34" s="1"/>
      <c r="AE34" s="1"/>
      <c r="AF34" s="1"/>
      <c r="AG34" s="1"/>
      <c r="AH34" s="1"/>
      <c r="AI34" s="1"/>
      <c r="AJ34" s="1"/>
      <c r="AK34" s="1"/>
      <c r="AL34" s="1"/>
      <c r="AM34" s="1"/>
      <c r="AN34" s="1"/>
    </row>
    <row r="35" spans="2:40" x14ac:dyDescent="0.25">
      <c r="B35" s="53">
        <f>B33+1</f>
        <v>2</v>
      </c>
      <c r="C35" s="57" t="s">
        <v>29</v>
      </c>
      <c r="D35" s="59" t="s">
        <v>35</v>
      </c>
      <c r="E35" s="54"/>
      <c r="F35" s="54"/>
      <c r="G35" s="54"/>
      <c r="H35" s="58"/>
      <c r="I35" s="123"/>
      <c r="J35" s="124"/>
      <c r="K35" s="60"/>
      <c r="L35" s="1" t="s">
        <v>36</v>
      </c>
      <c r="M35" s="1"/>
      <c r="N35" s="1"/>
      <c r="O35" s="1"/>
      <c r="P35" s="1"/>
      <c r="Q35" s="13"/>
      <c r="T35" s="1" t="str">
        <f>IF(OR(T30=0,AND(T30&lt;2,U30&lt;16),(AND(T30&lt;2,V30&lt;=2,T39="Yes"))),"Yes","No")</f>
        <v>Yes</v>
      </c>
      <c r="V35" s="1" t="str">
        <f>IF(OR(AND(T30&gt;0,T30&lt;2,U30&gt;25,V39="No"),(T30&gt;1)),"Yes","No")</f>
        <v>No</v>
      </c>
      <c r="Y35" s="1" t="str">
        <f>IF(OR(T30&lt;1,(AND(T30=1,U30&lt;=15)),(AND(T30&lt;=1,U30&lt;=17,T39="Yes"))),"Yes","No")</f>
        <v>Yes</v>
      </c>
      <c r="AA35" s="1"/>
      <c r="AB35" s="1"/>
      <c r="AC35" s="1"/>
      <c r="AD35" s="1"/>
      <c r="AE35" s="1"/>
      <c r="AF35" s="1"/>
      <c r="AG35" s="1"/>
      <c r="AH35" s="1"/>
      <c r="AI35" s="1"/>
      <c r="AJ35" s="1"/>
      <c r="AK35" s="1"/>
      <c r="AL35" s="1"/>
      <c r="AM35" s="1"/>
      <c r="AN35" s="1"/>
    </row>
    <row r="36" spans="2:40" ht="4.5" customHeight="1" x14ac:dyDescent="0.25">
      <c r="B36" s="18"/>
      <c r="C36" s="1"/>
      <c r="D36" s="1"/>
      <c r="E36" s="1"/>
      <c r="F36" s="1"/>
      <c r="G36" s="1"/>
      <c r="H36" s="1"/>
      <c r="I36" s="1"/>
      <c r="J36" s="1"/>
      <c r="K36" s="1"/>
      <c r="L36" s="1"/>
      <c r="M36" s="1"/>
      <c r="N36" s="1"/>
      <c r="O36" s="1"/>
      <c r="P36" s="1"/>
      <c r="Q36" s="13"/>
      <c r="AA36" s="1"/>
      <c r="AB36" s="1"/>
      <c r="AC36" s="1"/>
      <c r="AD36" s="1"/>
      <c r="AE36" s="1"/>
      <c r="AF36" s="1"/>
      <c r="AG36" s="1"/>
      <c r="AH36" s="1"/>
      <c r="AI36" s="1"/>
      <c r="AJ36" s="1"/>
      <c r="AK36" s="1"/>
      <c r="AL36" s="1"/>
      <c r="AM36" s="1"/>
      <c r="AN36" s="1"/>
    </row>
    <row r="37" spans="2:40" x14ac:dyDescent="0.25">
      <c r="B37" s="53">
        <f t="shared" ref="B37" si="0">B35+1</f>
        <v>3</v>
      </c>
      <c r="C37" s="57" t="s">
        <v>29</v>
      </c>
      <c r="D37" s="59" t="s">
        <v>37</v>
      </c>
      <c r="E37" s="54"/>
      <c r="F37" s="54"/>
      <c r="G37" s="54"/>
      <c r="H37" s="58"/>
      <c r="I37" s="123"/>
      <c r="J37" s="124"/>
      <c r="K37" s="60"/>
      <c r="L37" s="1" t="s">
        <v>38</v>
      </c>
      <c r="M37" s="1"/>
      <c r="N37" s="1"/>
      <c r="O37" s="1"/>
      <c r="P37" s="1"/>
      <c r="Q37" s="13"/>
      <c r="T37" s="61" t="s">
        <v>39</v>
      </c>
      <c r="V37" s="61" t="s">
        <v>40</v>
      </c>
      <c r="AA37" s="1"/>
      <c r="AB37" s="1"/>
      <c r="AC37" s="1"/>
      <c r="AD37" s="1"/>
      <c r="AE37" s="1"/>
      <c r="AF37" s="1"/>
      <c r="AG37" s="1"/>
      <c r="AH37" s="1"/>
      <c r="AI37" s="1"/>
      <c r="AJ37" s="1"/>
      <c r="AK37" s="1"/>
      <c r="AL37" s="1"/>
      <c r="AM37" s="1"/>
      <c r="AN37" s="1"/>
    </row>
    <row r="38" spans="2:40" ht="4.5" customHeight="1" x14ac:dyDescent="0.25">
      <c r="B38" s="18"/>
      <c r="C38" s="1"/>
      <c r="D38" s="1"/>
      <c r="E38" s="1"/>
      <c r="F38" s="1"/>
      <c r="G38" s="1"/>
      <c r="H38" s="1"/>
      <c r="I38" s="1"/>
      <c r="J38" s="1"/>
      <c r="K38" s="1"/>
      <c r="L38" s="1"/>
      <c r="M38" s="1"/>
      <c r="N38" s="1"/>
      <c r="O38" s="1"/>
      <c r="P38" s="1"/>
      <c r="Q38" s="13"/>
      <c r="AA38" s="1"/>
      <c r="AB38" s="1"/>
      <c r="AC38" s="1"/>
      <c r="AD38" s="1"/>
      <c r="AE38" s="1"/>
      <c r="AF38" s="1"/>
      <c r="AG38" s="1"/>
      <c r="AH38" s="1"/>
      <c r="AI38" s="1"/>
      <c r="AJ38" s="1"/>
      <c r="AK38" s="1"/>
      <c r="AL38" s="1"/>
      <c r="AM38" s="1"/>
      <c r="AN38" s="1"/>
    </row>
    <row r="39" spans="2:40" x14ac:dyDescent="0.25">
      <c r="B39" s="53">
        <f t="shared" ref="B39" si="1">B37+1</f>
        <v>4</v>
      </c>
      <c r="C39" s="57" t="s">
        <v>29</v>
      </c>
      <c r="D39" s="54" t="s">
        <v>41</v>
      </c>
      <c r="E39" s="54"/>
      <c r="F39" s="54"/>
      <c r="G39" s="54"/>
      <c r="H39" s="62" t="str">
        <f>CONCATENATE(B35," + ",B37)</f>
        <v>2 + 3</v>
      </c>
      <c r="I39" s="137">
        <f>I35+I37</f>
        <v>0</v>
      </c>
      <c r="J39" s="138"/>
      <c r="K39" s="1"/>
      <c r="L39" s="1"/>
      <c r="M39" s="1"/>
      <c r="N39" s="48"/>
      <c r="O39" s="1"/>
      <c r="P39" s="129"/>
      <c r="Q39" s="130"/>
      <c r="T39" s="1" t="str">
        <f>IF(OR(AND(V30=0,U30=15),(AND(V30=1,U30=16)),(AND(V30=2,U30=17)),(AND(V30=1,U30=15)),(AND(V30=2,U30=16))),"Yes","No")</f>
        <v>No</v>
      </c>
      <c r="V39" s="1" t="str">
        <f>IF(OR(AND(V30=0,U30=25),(AND(V30=1,U30=26)),(AND(V30=2,U30=27)),(AND(V30=1,U30=25)),(AND(V30=2,U30=26))),"Yes","No")</f>
        <v>No</v>
      </c>
      <c r="AA39" s="1"/>
      <c r="AB39" s="1"/>
      <c r="AC39" s="1"/>
      <c r="AD39" s="1"/>
      <c r="AE39" s="1"/>
      <c r="AF39" s="1"/>
      <c r="AG39" s="1"/>
      <c r="AH39" s="1"/>
      <c r="AI39" s="1"/>
      <c r="AJ39" s="1"/>
      <c r="AK39" s="1"/>
      <c r="AL39" s="1"/>
      <c r="AM39" s="1"/>
      <c r="AN39" s="1"/>
    </row>
    <row r="40" spans="2:40" ht="4.5" customHeight="1" x14ac:dyDescent="0.25">
      <c r="B40" s="18"/>
      <c r="C40" s="1"/>
      <c r="D40" s="1"/>
      <c r="E40" s="1"/>
      <c r="F40" s="1"/>
      <c r="G40" s="1"/>
      <c r="H40" s="1"/>
      <c r="I40" s="1"/>
      <c r="J40" s="1"/>
      <c r="K40" s="1"/>
      <c r="L40" s="1"/>
      <c r="M40" s="1"/>
      <c r="N40" s="1"/>
      <c r="O40" s="1"/>
      <c r="P40" s="1"/>
      <c r="Q40" s="13"/>
      <c r="AA40" s="1"/>
      <c r="AB40" s="1"/>
      <c r="AC40" s="1"/>
      <c r="AD40" s="1"/>
      <c r="AE40" s="1"/>
      <c r="AF40" s="1"/>
      <c r="AG40" s="1"/>
      <c r="AH40" s="1"/>
      <c r="AI40" s="1"/>
      <c r="AJ40" s="1"/>
      <c r="AK40" s="1"/>
      <c r="AL40" s="1"/>
      <c r="AM40" s="1"/>
      <c r="AN40" s="1"/>
    </row>
    <row r="41" spans="2:40" x14ac:dyDescent="0.25">
      <c r="B41" s="53">
        <f>B39+1</f>
        <v>5</v>
      </c>
      <c r="C41" s="57" t="s">
        <v>29</v>
      </c>
      <c r="D41" s="54" t="s">
        <v>42</v>
      </c>
      <c r="E41" s="54"/>
      <c r="F41" s="54"/>
      <c r="G41" s="54"/>
      <c r="H41" s="62" t="str">
        <f>CONCATENATE(B33," - ",B39)</f>
        <v>1 - 4</v>
      </c>
      <c r="I41" s="137">
        <f>I33-I39</f>
        <v>0</v>
      </c>
      <c r="J41" s="138"/>
      <c r="K41" s="54"/>
      <c r="L41" s="63"/>
      <c r="M41" s="57"/>
      <c r="N41" s="64"/>
      <c r="O41" s="64"/>
      <c r="P41" s="64"/>
      <c r="Q41" s="65"/>
      <c r="R41" s="66"/>
      <c r="AA41" s="1"/>
      <c r="AB41" s="1"/>
      <c r="AC41" s="1"/>
      <c r="AD41" s="1"/>
      <c r="AE41" s="1"/>
      <c r="AF41" s="1"/>
      <c r="AG41" s="1"/>
      <c r="AH41" s="1"/>
      <c r="AI41" s="1"/>
      <c r="AJ41" s="1"/>
      <c r="AK41" s="1"/>
      <c r="AL41" s="1"/>
      <c r="AM41" s="1"/>
      <c r="AN41" s="1"/>
    </row>
    <row r="42" spans="2:40" ht="8.1" customHeight="1" x14ac:dyDescent="0.25">
      <c r="B42" s="43"/>
      <c r="C42" s="44"/>
      <c r="D42" s="44"/>
      <c r="E42" s="44"/>
      <c r="F42" s="44"/>
      <c r="G42" s="44"/>
      <c r="H42" s="44"/>
      <c r="I42" s="44"/>
      <c r="J42" s="44"/>
      <c r="K42" s="44"/>
      <c r="L42" s="44"/>
      <c r="M42" s="44"/>
      <c r="N42" s="44"/>
      <c r="O42" s="44"/>
      <c r="P42" s="44"/>
      <c r="Q42" s="45"/>
      <c r="AA42" s="1"/>
      <c r="AB42" s="1"/>
      <c r="AC42" s="1"/>
      <c r="AD42" s="1"/>
      <c r="AE42" s="1"/>
      <c r="AF42" s="1"/>
      <c r="AG42" s="1"/>
      <c r="AH42" s="1"/>
      <c r="AI42" s="1"/>
      <c r="AJ42" s="1"/>
      <c r="AK42" s="1"/>
      <c r="AL42" s="1"/>
      <c r="AM42" s="1"/>
      <c r="AN42" s="1"/>
    </row>
    <row r="43" spans="2:40" ht="8.1" customHeight="1" x14ac:dyDescent="0.25">
      <c r="B43" s="43"/>
      <c r="C43" s="44"/>
      <c r="D43" s="44"/>
      <c r="E43" s="44"/>
      <c r="F43" s="44"/>
      <c r="G43" s="44"/>
      <c r="H43" s="44"/>
      <c r="I43" s="44"/>
      <c r="J43" s="44"/>
      <c r="K43" s="44"/>
      <c r="L43" s="44"/>
      <c r="M43" s="44"/>
      <c r="N43" s="44"/>
      <c r="O43" s="44"/>
      <c r="P43" s="44"/>
      <c r="Q43" s="45"/>
      <c r="T43" s="2"/>
      <c r="AA43" s="1"/>
      <c r="AB43" s="1"/>
      <c r="AC43" s="1"/>
      <c r="AD43" s="1"/>
      <c r="AE43" s="1"/>
      <c r="AF43" s="1"/>
      <c r="AG43" s="1"/>
      <c r="AH43" s="1"/>
      <c r="AI43" s="1"/>
      <c r="AJ43" s="1"/>
      <c r="AK43" s="1"/>
      <c r="AL43" s="1"/>
      <c r="AM43" s="1"/>
      <c r="AN43" s="1"/>
    </row>
    <row r="44" spans="2:40" ht="4.5" customHeight="1" thickBot="1" x14ac:dyDescent="0.3">
      <c r="B44" s="18"/>
      <c r="C44" s="1"/>
      <c r="D44" s="1"/>
      <c r="E44" s="1"/>
      <c r="F44" s="1"/>
      <c r="G44" s="1"/>
      <c r="H44" s="1"/>
      <c r="I44" s="1"/>
      <c r="J44" s="1"/>
      <c r="K44" s="1"/>
      <c r="L44" s="1"/>
      <c r="M44" s="1"/>
      <c r="N44" s="1"/>
      <c r="O44" s="1"/>
      <c r="P44" s="1"/>
      <c r="Q44" s="13"/>
      <c r="AA44" s="1"/>
      <c r="AB44" s="1"/>
      <c r="AC44" s="1"/>
      <c r="AD44" s="1"/>
      <c r="AE44" s="1"/>
      <c r="AF44" s="1"/>
      <c r="AG44" s="1"/>
      <c r="AH44" s="1"/>
      <c r="AI44" s="1"/>
      <c r="AJ44" s="1"/>
      <c r="AK44" s="1"/>
      <c r="AL44" s="1"/>
      <c r="AM44" s="1"/>
      <c r="AN44" s="1"/>
    </row>
    <row r="45" spans="2:40" x14ac:dyDescent="0.25">
      <c r="B45" s="53">
        <f>B41+1</f>
        <v>6</v>
      </c>
      <c r="C45" s="57" t="s">
        <v>29</v>
      </c>
      <c r="D45" s="54" t="s">
        <v>43</v>
      </c>
      <c r="E45" s="54"/>
      <c r="F45" s="54"/>
      <c r="G45" s="67">
        <v>0.02</v>
      </c>
      <c r="H45" s="62" t="str">
        <f>CONCATENATE("X #",B41,"")</f>
        <v>X #5</v>
      </c>
      <c r="I45" s="137">
        <f>IF(O28="Yes",G45*(I41),0)</f>
        <v>0</v>
      </c>
      <c r="J45" s="138"/>
      <c r="K45" s="119" t="s">
        <v>15</v>
      </c>
      <c r="L45" s="120"/>
      <c r="M45" s="120"/>
      <c r="N45" s="120"/>
      <c r="O45" s="120"/>
      <c r="P45" s="120"/>
      <c r="Q45" s="121"/>
      <c r="R45" s="68"/>
      <c r="T45" s="69" t="s">
        <v>44</v>
      </c>
      <c r="V45" s="1" t="s">
        <v>45</v>
      </c>
      <c r="W45" s="70" t="s">
        <v>46</v>
      </c>
      <c r="X45" s="71"/>
      <c r="Y45" s="71"/>
      <c r="Z45" s="71"/>
      <c r="AA45" s="72"/>
      <c r="AB45" s="1"/>
      <c r="AC45" s="1"/>
      <c r="AD45" s="1"/>
      <c r="AE45" s="1"/>
      <c r="AF45" s="1"/>
      <c r="AG45" s="1"/>
      <c r="AH45" s="1"/>
      <c r="AI45" s="1"/>
      <c r="AJ45" s="1"/>
      <c r="AK45" s="1"/>
      <c r="AL45" s="1"/>
      <c r="AM45" s="1"/>
      <c r="AN45" s="1"/>
    </row>
    <row r="46" spans="2:40" ht="4.5" customHeight="1" thickBot="1" x14ac:dyDescent="0.3">
      <c r="B46" s="18"/>
      <c r="C46" s="1"/>
      <c r="D46" s="1"/>
      <c r="E46" s="1"/>
      <c r="F46" s="1"/>
      <c r="G46" s="1"/>
      <c r="H46" s="61"/>
      <c r="I46" s="1"/>
      <c r="J46" s="1"/>
      <c r="K46" s="1"/>
      <c r="L46" s="1"/>
      <c r="M46" s="1"/>
      <c r="N46" s="1"/>
      <c r="O46" s="1"/>
      <c r="P46" s="1"/>
      <c r="Q46" s="13"/>
      <c r="T46" s="73"/>
      <c r="W46" s="74"/>
      <c r="X46" s="75"/>
      <c r="Y46" s="75"/>
      <c r="Z46" s="75"/>
      <c r="AA46" s="76"/>
      <c r="AB46" s="1"/>
      <c r="AC46" s="1"/>
      <c r="AD46" s="1"/>
      <c r="AE46" s="1"/>
      <c r="AF46" s="1"/>
      <c r="AG46" s="1"/>
      <c r="AH46" s="1"/>
      <c r="AI46" s="1"/>
      <c r="AJ46" s="1"/>
      <c r="AK46" s="1"/>
      <c r="AL46" s="1"/>
      <c r="AM46" s="1"/>
      <c r="AN46" s="1"/>
    </row>
    <row r="47" spans="2:40" ht="15.75" thickBot="1" x14ac:dyDescent="0.3">
      <c r="B47" s="53">
        <f t="shared" ref="B47" si="2">B45+1</f>
        <v>7</v>
      </c>
      <c r="C47" s="57" t="s">
        <v>29</v>
      </c>
      <c r="D47" s="54" t="s">
        <v>47</v>
      </c>
      <c r="E47" s="38"/>
      <c r="F47" s="38"/>
      <c r="G47" s="77">
        <v>0.01</v>
      </c>
      <c r="H47" s="62" t="str">
        <f>CONCATENATE("X #",B45)</f>
        <v>X #6</v>
      </c>
      <c r="I47" s="137">
        <f>IF(T35="YES",I45*G47,0)</f>
        <v>0</v>
      </c>
      <c r="J47" s="138"/>
      <c r="K47" s="60"/>
      <c r="L47" s="78" t="s">
        <v>48</v>
      </c>
      <c r="M47" s="78"/>
      <c r="N47" s="78"/>
      <c r="O47" s="78"/>
      <c r="P47" s="78"/>
      <c r="Q47" s="65"/>
      <c r="R47" s="68"/>
      <c r="T47" s="73" t="str">
        <f>IF(OR(AND(V35="Yes",T30&gt;=2,T39="No",U30&gt;15),(T30&gt;=3)),"Yes","No")</f>
        <v>No</v>
      </c>
      <c r="V47" s="1" t="str">
        <f>IF(OR(AND(V35="Yes",T30&gt;2,U30&gt;15),(T30&gt;3)),"Yes","No")</f>
        <v>No</v>
      </c>
      <c r="W47" s="79" t="s">
        <v>49</v>
      </c>
      <c r="X47" s="75"/>
      <c r="Y47" s="75"/>
      <c r="Z47" s="75"/>
      <c r="AA47" s="76"/>
      <c r="AB47" s="1"/>
      <c r="AC47" s="1"/>
      <c r="AD47" s="1"/>
      <c r="AE47" s="1"/>
      <c r="AF47" s="1"/>
      <c r="AG47" s="1"/>
      <c r="AH47" s="1"/>
      <c r="AI47" s="1"/>
      <c r="AJ47" s="1"/>
      <c r="AK47" s="1"/>
      <c r="AL47" s="1"/>
      <c r="AM47" s="1"/>
      <c r="AN47" s="1"/>
    </row>
    <row r="48" spans="2:40" ht="4.5" customHeight="1" x14ac:dyDescent="0.25">
      <c r="B48" s="18"/>
      <c r="C48" s="1"/>
      <c r="D48" s="1"/>
      <c r="E48" s="1"/>
      <c r="F48" s="1"/>
      <c r="G48" s="1"/>
      <c r="H48" s="61"/>
      <c r="I48" s="1"/>
      <c r="J48" s="1"/>
      <c r="K48" s="1"/>
      <c r="L48" s="1"/>
      <c r="M48" s="1"/>
      <c r="N48" s="1"/>
      <c r="O48" s="1"/>
      <c r="P48" s="1"/>
      <c r="Q48" s="13"/>
      <c r="T48" s="73"/>
      <c r="W48" s="74"/>
      <c r="X48" s="75"/>
      <c r="Y48" s="75"/>
      <c r="Z48" s="75"/>
      <c r="AA48" s="76"/>
      <c r="AB48" s="1"/>
      <c r="AC48" s="1"/>
      <c r="AD48" s="1"/>
      <c r="AE48" s="1"/>
      <c r="AF48" s="1"/>
      <c r="AG48" s="1"/>
      <c r="AH48" s="1"/>
      <c r="AI48" s="1"/>
      <c r="AJ48" s="1"/>
      <c r="AK48" s="1"/>
      <c r="AL48" s="1"/>
      <c r="AM48" s="1"/>
      <c r="AN48" s="1"/>
    </row>
    <row r="49" spans="2:40" x14ac:dyDescent="0.25">
      <c r="B49" s="53">
        <f>B47+1</f>
        <v>8</v>
      </c>
      <c r="C49" s="57" t="s">
        <v>29</v>
      </c>
      <c r="D49" s="54" t="s">
        <v>50</v>
      </c>
      <c r="E49" s="38"/>
      <c r="F49" s="38"/>
      <c r="G49" s="77">
        <f>IF(W47="Yes",0.15,0)</f>
        <v>0.15</v>
      </c>
      <c r="H49" s="62" t="str">
        <f>CONCATENATE("X #",B45)</f>
        <v>X #6</v>
      </c>
      <c r="I49" s="137">
        <f>IF(V35="Yes",G49*I45,0)</f>
        <v>0</v>
      </c>
      <c r="J49" s="138"/>
      <c r="K49" s="60"/>
      <c r="L49" s="78" t="s">
        <v>51</v>
      </c>
      <c r="M49" s="78"/>
      <c r="N49" s="78"/>
      <c r="O49" s="78"/>
      <c r="P49" s="78"/>
      <c r="Q49" s="65"/>
      <c r="R49" s="68"/>
      <c r="T49" s="73">
        <f>IF(AND(T30=2,U30&gt;15),(T30-1)*1,0)</f>
        <v>0</v>
      </c>
      <c r="W49" s="74" t="s">
        <v>52</v>
      </c>
      <c r="X49" s="75"/>
      <c r="Y49" s="75"/>
      <c r="Z49" s="75"/>
      <c r="AA49" s="76"/>
      <c r="AB49" s="1"/>
      <c r="AC49" s="1"/>
      <c r="AD49" s="1"/>
      <c r="AE49" s="1"/>
      <c r="AF49" s="1"/>
      <c r="AG49" s="1"/>
      <c r="AH49" s="1"/>
      <c r="AI49" s="1"/>
      <c r="AJ49" s="1"/>
      <c r="AK49" s="1"/>
      <c r="AL49" s="1"/>
      <c r="AM49" s="1"/>
      <c r="AN49" s="1"/>
    </row>
    <row r="50" spans="2:40" ht="4.5" customHeight="1" thickBot="1" x14ac:dyDescent="0.3">
      <c r="B50" s="18"/>
      <c r="C50" s="1"/>
      <c r="D50" s="1"/>
      <c r="E50" s="1"/>
      <c r="F50" s="1"/>
      <c r="G50" s="1"/>
      <c r="H50" s="61"/>
      <c r="I50" s="1"/>
      <c r="J50" s="1"/>
      <c r="K50" s="1"/>
      <c r="L50" s="1"/>
      <c r="M50" s="1"/>
      <c r="N50" s="1"/>
      <c r="O50" s="1"/>
      <c r="P50" s="1"/>
      <c r="Q50" s="13"/>
      <c r="T50" s="73"/>
      <c r="W50" s="74"/>
      <c r="X50" s="75"/>
      <c r="Y50" s="75"/>
      <c r="Z50" s="75"/>
      <c r="AA50" s="76"/>
      <c r="AB50" s="1"/>
      <c r="AC50" s="1"/>
      <c r="AD50" s="1"/>
      <c r="AE50" s="1"/>
      <c r="AF50" s="1"/>
      <c r="AG50" s="1"/>
      <c r="AH50" s="1"/>
      <c r="AI50" s="1"/>
      <c r="AJ50" s="1"/>
      <c r="AK50" s="1"/>
      <c r="AL50" s="1"/>
      <c r="AM50" s="1"/>
      <c r="AN50" s="1"/>
    </row>
    <row r="51" spans="2:40" ht="15.75" thickBot="1" x14ac:dyDescent="0.3">
      <c r="B51" s="53">
        <f t="shared" ref="B51" si="3">B49+1</f>
        <v>9</v>
      </c>
      <c r="C51" s="57" t="s">
        <v>29</v>
      </c>
      <c r="D51" s="80" t="s">
        <v>53</v>
      </c>
      <c r="E51" s="80"/>
      <c r="F51" s="80"/>
      <c r="G51" s="81"/>
      <c r="H51" s="62"/>
      <c r="I51" s="137">
        <f>G51*I45</f>
        <v>0</v>
      </c>
      <c r="J51" s="138"/>
      <c r="K51" s="1"/>
      <c r="L51" s="1"/>
      <c r="M51" s="1"/>
      <c r="N51" s="1"/>
      <c r="O51" s="1"/>
      <c r="P51" s="1"/>
      <c r="Q51" s="82"/>
      <c r="R51" s="83"/>
      <c r="T51" s="73">
        <f>IF(AND(T30&gt;1,U30&lt;=15),(T30-2)*1,0)</f>
        <v>0</v>
      </c>
      <c r="W51" s="79" t="s">
        <v>17</v>
      </c>
      <c r="X51" s="84"/>
      <c r="Y51" s="84"/>
      <c r="Z51" s="84"/>
      <c r="AA51" s="85"/>
      <c r="AB51" s="1"/>
      <c r="AC51" s="1"/>
      <c r="AD51" s="1"/>
      <c r="AE51" s="1"/>
      <c r="AF51" s="1"/>
      <c r="AG51" s="1"/>
      <c r="AH51" s="1"/>
      <c r="AI51" s="1"/>
      <c r="AJ51" s="1"/>
      <c r="AK51" s="1"/>
      <c r="AL51" s="1"/>
      <c r="AM51" s="1"/>
      <c r="AN51" s="1"/>
    </row>
    <row r="52" spans="2:40" ht="4.5" customHeight="1" x14ac:dyDescent="0.25">
      <c r="B52" s="18"/>
      <c r="C52" s="1"/>
      <c r="D52" s="1"/>
      <c r="E52" s="1"/>
      <c r="F52" s="1"/>
      <c r="G52" s="1"/>
      <c r="H52" s="61"/>
      <c r="I52" s="1"/>
      <c r="J52" s="1"/>
      <c r="K52" s="1"/>
      <c r="L52" s="1"/>
      <c r="M52" s="1"/>
      <c r="N52" s="1"/>
      <c r="O52" s="1"/>
      <c r="P52" s="1"/>
      <c r="Q52" s="13"/>
      <c r="T52" s="73"/>
      <c r="AA52" s="1"/>
      <c r="AB52" s="1"/>
      <c r="AC52" s="1"/>
      <c r="AD52" s="1"/>
      <c r="AE52" s="1"/>
      <c r="AF52" s="1"/>
      <c r="AG52" s="1"/>
      <c r="AH52" s="1"/>
      <c r="AI52" s="1"/>
      <c r="AJ52" s="1"/>
      <c r="AK52" s="1"/>
      <c r="AL52" s="1"/>
      <c r="AM52" s="1"/>
      <c r="AN52" s="1"/>
    </row>
    <row r="53" spans="2:40" x14ac:dyDescent="0.25">
      <c r="B53" s="53">
        <f>B51+1</f>
        <v>10</v>
      </c>
      <c r="C53" s="57" t="s">
        <v>29</v>
      </c>
      <c r="D53" s="54" t="s">
        <v>54</v>
      </c>
      <c r="E53" s="38"/>
      <c r="F53" s="38"/>
      <c r="G53" s="77">
        <v>0.01</v>
      </c>
      <c r="H53" s="62" t="str">
        <f>CONCATENATE("X #",B45)</f>
        <v>X #6</v>
      </c>
      <c r="I53" s="137">
        <f>IF(T83&gt;0,G53*I45,0)</f>
        <v>0</v>
      </c>
      <c r="J53" s="138"/>
      <c r="K53" s="60"/>
      <c r="L53" s="78" t="s">
        <v>55</v>
      </c>
      <c r="M53" s="78"/>
      <c r="N53" s="78"/>
      <c r="O53" s="78"/>
      <c r="P53" s="78"/>
      <c r="Q53" s="65"/>
      <c r="R53" s="68"/>
      <c r="T53" s="73">
        <f>IF(AND(T30&gt;2,U30&gt;15),(T30-1)*1,0)</f>
        <v>0</v>
      </c>
      <c r="AA53" s="1"/>
      <c r="AB53" s="1"/>
      <c r="AC53" s="1"/>
      <c r="AD53" s="1"/>
      <c r="AE53" s="1"/>
      <c r="AF53" s="1"/>
      <c r="AG53" s="1"/>
      <c r="AH53" s="1"/>
      <c r="AI53" s="1"/>
      <c r="AJ53" s="1"/>
      <c r="AK53" s="1"/>
      <c r="AL53" s="1"/>
      <c r="AM53" s="1"/>
      <c r="AN53" s="1"/>
    </row>
    <row r="54" spans="2:40" ht="4.5" customHeight="1" x14ac:dyDescent="0.25">
      <c r="B54" s="18"/>
      <c r="C54" s="1"/>
      <c r="D54" s="1"/>
      <c r="E54" s="1"/>
      <c r="F54" s="1"/>
      <c r="G54" s="1"/>
      <c r="H54" s="61"/>
      <c r="I54" s="1"/>
      <c r="J54" s="1"/>
      <c r="K54" s="1"/>
      <c r="L54" s="1"/>
      <c r="M54" s="1"/>
      <c r="N54" s="1"/>
      <c r="O54" s="1"/>
      <c r="P54" s="1"/>
      <c r="Q54" s="13"/>
      <c r="T54" s="73"/>
      <c r="AA54" s="1"/>
      <c r="AB54" s="1"/>
      <c r="AC54" s="1"/>
      <c r="AD54" s="1"/>
      <c r="AE54" s="1"/>
      <c r="AF54" s="1"/>
      <c r="AG54" s="1"/>
      <c r="AH54" s="1"/>
      <c r="AI54" s="1"/>
      <c r="AJ54" s="1"/>
      <c r="AK54" s="1"/>
      <c r="AL54" s="1"/>
      <c r="AM54" s="1"/>
      <c r="AN54" s="1"/>
    </row>
    <row r="55" spans="2:40" ht="15.75" thickBot="1" x14ac:dyDescent="0.3">
      <c r="B55" s="53">
        <f>B53+1</f>
        <v>11</v>
      </c>
      <c r="C55" s="57" t="s">
        <v>29</v>
      </c>
      <c r="D55" s="38" t="s">
        <v>56</v>
      </c>
      <c r="E55" s="38"/>
      <c r="F55" s="38"/>
      <c r="G55" s="77">
        <f>IF(O28="No",0,IF(T69&gt;9,9/100,T69/100))</f>
        <v>0</v>
      </c>
      <c r="H55" s="62" t="str">
        <f>CONCATENATE("X #",B45)</f>
        <v>X #6</v>
      </c>
      <c r="I55" s="137">
        <f>G55*I45</f>
        <v>0</v>
      </c>
      <c r="J55" s="138"/>
      <c r="K55" s="60"/>
      <c r="L55" s="1" t="s">
        <v>57</v>
      </c>
      <c r="M55" s="1"/>
      <c r="N55" s="1"/>
      <c r="O55" s="1"/>
      <c r="P55" s="1"/>
      <c r="Q55" s="86"/>
      <c r="R55" s="68"/>
      <c r="T55" s="87">
        <f>SUM(T44:T53)</f>
        <v>0</v>
      </c>
      <c r="AA55" s="1"/>
      <c r="AB55" s="1"/>
      <c r="AC55" s="1"/>
      <c r="AD55" s="1"/>
      <c r="AE55" s="1"/>
      <c r="AF55" s="1"/>
      <c r="AG55" s="1"/>
      <c r="AH55" s="1"/>
      <c r="AI55" s="1"/>
      <c r="AJ55" s="1"/>
      <c r="AK55" s="1"/>
      <c r="AL55" s="1"/>
      <c r="AM55" s="1"/>
      <c r="AN55" s="1"/>
    </row>
    <row r="56" spans="2:40" ht="4.5" customHeight="1" x14ac:dyDescent="0.25">
      <c r="B56" s="18"/>
      <c r="C56" s="1"/>
      <c r="D56" s="1"/>
      <c r="E56" s="1"/>
      <c r="F56" s="1"/>
      <c r="G56" s="1"/>
      <c r="H56" s="1"/>
      <c r="I56" s="1"/>
      <c r="J56" s="1"/>
      <c r="K56" s="1"/>
      <c r="L56" s="131" t="s">
        <v>58</v>
      </c>
      <c r="M56" s="132"/>
      <c r="N56" s="132"/>
      <c r="O56" s="132"/>
      <c r="P56" s="132"/>
      <c r="Q56" s="133"/>
      <c r="AA56" s="1"/>
      <c r="AB56" s="1"/>
      <c r="AC56" s="1"/>
      <c r="AD56" s="1"/>
      <c r="AE56" s="1"/>
      <c r="AF56" s="1"/>
      <c r="AG56" s="1"/>
      <c r="AH56" s="1"/>
      <c r="AI56" s="1"/>
      <c r="AJ56" s="1"/>
      <c r="AK56" s="1"/>
      <c r="AL56" s="1"/>
      <c r="AM56" s="1"/>
      <c r="AN56" s="1"/>
    </row>
    <row r="57" spans="2:40" x14ac:dyDescent="0.25">
      <c r="B57" s="53">
        <f>B55+1</f>
        <v>12</v>
      </c>
      <c r="C57" s="57" t="s">
        <v>29</v>
      </c>
      <c r="D57" s="38" t="s">
        <v>59</v>
      </c>
      <c r="E57" s="38"/>
      <c r="F57" s="38"/>
      <c r="G57" s="77"/>
      <c r="H57" s="88" t="str">
        <f>CONCATENATE("#",B45," - #",B47," + #",B49," +#",B51," + #",B53," +#",B55,"")</f>
        <v>#6 - #7 + #8 +#9 + #10 +#11</v>
      </c>
      <c r="I57" s="137">
        <f>I45-I47+I49+I51+I53+I55</f>
        <v>0</v>
      </c>
      <c r="J57" s="138"/>
      <c r="K57" s="1"/>
      <c r="L57" s="134"/>
      <c r="M57" s="135"/>
      <c r="N57" s="135"/>
      <c r="O57" s="135"/>
      <c r="P57" s="135"/>
      <c r="Q57" s="136"/>
      <c r="R57" s="68"/>
      <c r="T57" s="28"/>
      <c r="AA57" s="1"/>
      <c r="AB57" s="1"/>
      <c r="AC57" s="1"/>
      <c r="AD57" s="1"/>
      <c r="AE57" s="1"/>
      <c r="AF57" s="1"/>
      <c r="AG57" s="1"/>
      <c r="AH57" s="1"/>
      <c r="AI57" s="1"/>
      <c r="AJ57" s="1"/>
      <c r="AK57" s="1"/>
      <c r="AL57" s="1"/>
      <c r="AM57" s="1"/>
      <c r="AN57" s="1"/>
    </row>
    <row r="58" spans="2:40" ht="8.1" customHeight="1" x14ac:dyDescent="0.25">
      <c r="B58" s="43"/>
      <c r="C58" s="44"/>
      <c r="D58" s="44"/>
      <c r="E58" s="44"/>
      <c r="F58" s="44"/>
      <c r="G58" s="44"/>
      <c r="H58" s="44"/>
      <c r="I58" s="44"/>
      <c r="J58" s="44"/>
      <c r="K58" s="44"/>
      <c r="L58" s="44"/>
      <c r="M58" s="44"/>
      <c r="N58" s="44"/>
      <c r="O58" s="44"/>
      <c r="P58" s="44"/>
      <c r="Q58" s="45"/>
      <c r="AA58" s="1"/>
      <c r="AB58" s="1"/>
      <c r="AC58" s="1"/>
      <c r="AD58" s="1"/>
      <c r="AE58" s="1"/>
      <c r="AF58" s="1"/>
      <c r="AG58" s="1"/>
      <c r="AH58" s="1"/>
      <c r="AI58" s="1"/>
      <c r="AJ58" s="1"/>
      <c r="AK58" s="1"/>
      <c r="AL58" s="1"/>
      <c r="AM58" s="1"/>
      <c r="AN58" s="1"/>
    </row>
    <row r="59" spans="2:40" ht="8.1" customHeight="1" x14ac:dyDescent="0.25">
      <c r="B59" s="43"/>
      <c r="C59" s="44"/>
      <c r="D59" s="44"/>
      <c r="E59" s="44"/>
      <c r="F59" s="44"/>
      <c r="G59" s="44"/>
      <c r="H59" s="44"/>
      <c r="I59" s="44"/>
      <c r="J59" s="44"/>
      <c r="K59" s="44"/>
      <c r="L59" s="44"/>
      <c r="M59" s="44"/>
      <c r="N59" s="44"/>
      <c r="O59" s="44"/>
      <c r="P59" s="44"/>
      <c r="Q59" s="45"/>
      <c r="AA59" s="1"/>
      <c r="AB59" s="1"/>
      <c r="AC59" s="1"/>
      <c r="AD59" s="1"/>
      <c r="AE59" s="1"/>
      <c r="AF59" s="1"/>
      <c r="AG59" s="1"/>
      <c r="AH59" s="1"/>
      <c r="AI59" s="1"/>
      <c r="AJ59" s="1"/>
      <c r="AK59" s="1"/>
      <c r="AL59" s="1"/>
      <c r="AM59" s="1"/>
      <c r="AN59" s="1"/>
    </row>
    <row r="60" spans="2:40" ht="4.5" customHeight="1" x14ac:dyDescent="0.25">
      <c r="B60" s="18"/>
      <c r="C60" s="1"/>
      <c r="D60" s="1"/>
      <c r="E60" s="1"/>
      <c r="F60" s="1"/>
      <c r="G60" s="1"/>
      <c r="H60" s="1"/>
      <c r="I60" s="1"/>
      <c r="J60" s="1"/>
      <c r="K60" s="1"/>
      <c r="L60" s="1"/>
      <c r="M60" s="1"/>
      <c r="N60" s="1"/>
      <c r="O60" s="1"/>
      <c r="P60" s="1"/>
      <c r="Q60" s="13"/>
      <c r="AA60" s="1"/>
      <c r="AB60" s="1"/>
      <c r="AC60" s="1"/>
      <c r="AD60" s="1"/>
      <c r="AE60" s="1"/>
      <c r="AF60" s="1"/>
      <c r="AG60" s="1"/>
      <c r="AH60" s="1"/>
      <c r="AI60" s="1"/>
      <c r="AJ60" s="1"/>
      <c r="AK60" s="1"/>
      <c r="AL60" s="1"/>
      <c r="AM60" s="1"/>
      <c r="AN60" s="1"/>
    </row>
    <row r="61" spans="2:40" ht="15.75" x14ac:dyDescent="0.25">
      <c r="B61" s="53">
        <f>B57+1</f>
        <v>13</v>
      </c>
      <c r="C61" s="57" t="s">
        <v>29</v>
      </c>
      <c r="D61" s="54" t="s">
        <v>60</v>
      </c>
      <c r="E61" s="54"/>
      <c r="F61" s="54"/>
      <c r="G61" s="67"/>
      <c r="H61" s="89" t="str">
        <f>CONCATENATE(B41," + ",B45)</f>
        <v>5 + 6</v>
      </c>
      <c r="I61" s="137">
        <f>I41+I45</f>
        <v>0</v>
      </c>
      <c r="J61" s="138"/>
      <c r="K61" s="1"/>
      <c r="L61" s="1"/>
      <c r="M61" s="1"/>
      <c r="N61" s="1"/>
      <c r="O61" s="1"/>
      <c r="P61" s="1"/>
      <c r="Q61" s="13"/>
      <c r="AA61" s="1"/>
      <c r="AB61" s="1"/>
      <c r="AC61" s="1"/>
      <c r="AD61" s="1"/>
      <c r="AE61" s="1"/>
      <c r="AF61" s="1"/>
      <c r="AG61" s="1"/>
      <c r="AH61" s="1"/>
      <c r="AI61" s="1"/>
      <c r="AJ61" s="1"/>
      <c r="AK61" s="1"/>
      <c r="AL61" s="1"/>
      <c r="AM61" s="1"/>
      <c r="AN61" s="1"/>
    </row>
    <row r="62" spans="2:40" ht="4.5" customHeight="1" x14ac:dyDescent="0.25">
      <c r="B62" s="18"/>
      <c r="C62" s="1"/>
      <c r="D62" s="1"/>
      <c r="E62" s="1"/>
      <c r="F62" s="1"/>
      <c r="G62" s="1"/>
      <c r="H62" s="61"/>
      <c r="I62" s="1"/>
      <c r="J62" s="1"/>
      <c r="K62" s="1"/>
      <c r="L62" s="1"/>
      <c r="M62" s="1"/>
      <c r="N62" s="1"/>
      <c r="O62" s="1"/>
      <c r="P62" s="1"/>
      <c r="Q62" s="13"/>
      <c r="AA62" s="1"/>
      <c r="AB62" s="1"/>
      <c r="AC62" s="1"/>
      <c r="AD62" s="1"/>
      <c r="AE62" s="1"/>
      <c r="AF62" s="1"/>
      <c r="AG62" s="1"/>
      <c r="AH62" s="1"/>
      <c r="AI62" s="1"/>
      <c r="AJ62" s="1"/>
      <c r="AK62" s="1"/>
      <c r="AL62" s="1"/>
      <c r="AM62" s="1"/>
      <c r="AN62" s="1"/>
    </row>
    <row r="63" spans="2:40" x14ac:dyDescent="0.25">
      <c r="B63" s="53">
        <f>B61+1</f>
        <v>14</v>
      </c>
      <c r="C63" s="57" t="s">
        <v>29</v>
      </c>
      <c r="D63" s="54" t="s">
        <v>61</v>
      </c>
      <c r="E63" s="54"/>
      <c r="F63" s="54"/>
      <c r="G63" s="67">
        <v>7.0000000000000007E-2</v>
      </c>
      <c r="H63" s="62" t="str">
        <f>CONCATENATE("X #",$B$61)</f>
        <v>X #13</v>
      </c>
      <c r="I63" s="137">
        <f>G63*I61</f>
        <v>0</v>
      </c>
      <c r="J63" s="138"/>
      <c r="K63" s="60"/>
      <c r="L63" s="78" t="s">
        <v>62</v>
      </c>
      <c r="M63" s="78"/>
      <c r="N63" s="78"/>
      <c r="O63" s="78"/>
      <c r="P63" s="78"/>
      <c r="Q63" s="90"/>
      <c r="T63" s="1" t="s">
        <v>63</v>
      </c>
      <c r="AA63" s="1"/>
      <c r="AB63" s="1"/>
      <c r="AC63" s="1"/>
      <c r="AD63" s="1"/>
      <c r="AE63" s="1"/>
      <c r="AF63" s="1"/>
      <c r="AG63" s="1"/>
      <c r="AH63" s="1"/>
      <c r="AI63" s="1"/>
      <c r="AJ63" s="1"/>
      <c r="AK63" s="1"/>
      <c r="AL63" s="1"/>
      <c r="AM63" s="1"/>
      <c r="AN63" s="1"/>
    </row>
    <row r="64" spans="2:40" ht="4.5" customHeight="1" x14ac:dyDescent="0.25">
      <c r="B64" s="18"/>
      <c r="C64" s="1"/>
      <c r="D64" s="1"/>
      <c r="E64" s="1"/>
      <c r="F64" s="1"/>
      <c r="G64" s="1"/>
      <c r="H64" s="61"/>
      <c r="I64" s="1"/>
      <c r="J64" s="1"/>
      <c r="K64" s="1"/>
      <c r="L64" s="1"/>
      <c r="M64" s="1"/>
      <c r="N64" s="1"/>
      <c r="O64" s="1"/>
      <c r="P64" s="1"/>
      <c r="Q64" s="13"/>
      <c r="AA64" s="1"/>
      <c r="AB64" s="1"/>
      <c r="AC64" s="1"/>
      <c r="AD64" s="1"/>
      <c r="AE64" s="1"/>
      <c r="AF64" s="1"/>
      <c r="AG64" s="1"/>
      <c r="AH64" s="1"/>
      <c r="AI64" s="1"/>
      <c r="AJ64" s="1"/>
      <c r="AK64" s="1"/>
      <c r="AL64" s="1"/>
      <c r="AM64" s="1"/>
      <c r="AN64" s="1"/>
    </row>
    <row r="65" spans="2:40" x14ac:dyDescent="0.25">
      <c r="B65" s="53">
        <f>B63+1</f>
        <v>15</v>
      </c>
      <c r="C65" s="57" t="s">
        <v>29</v>
      </c>
      <c r="D65" s="54" t="s">
        <v>64</v>
      </c>
      <c r="E65" s="54"/>
      <c r="F65" s="54"/>
      <c r="G65" s="67">
        <v>0.01</v>
      </c>
      <c r="H65" s="62" t="str">
        <f>CONCATENATE("X #",$B$63)</f>
        <v>X #14</v>
      </c>
      <c r="I65" s="137">
        <f>IF(T35="YES",I63*G65,0)</f>
        <v>0</v>
      </c>
      <c r="J65" s="138"/>
      <c r="K65" s="60"/>
      <c r="L65" s="78" t="s">
        <v>65</v>
      </c>
      <c r="M65" s="78"/>
      <c r="N65" s="78"/>
      <c r="O65" s="78"/>
      <c r="P65" s="78"/>
      <c r="Q65" s="13"/>
      <c r="T65" s="1">
        <f>IF(AND(T47="yes",T39="Yes",T55&gt;0,U30&gt;15),T55-1,T55)</f>
        <v>0</v>
      </c>
      <c r="AA65" s="1"/>
      <c r="AB65" s="1"/>
      <c r="AC65" s="1"/>
      <c r="AD65" s="1"/>
      <c r="AE65" s="1"/>
      <c r="AF65" s="1"/>
      <c r="AG65" s="1"/>
      <c r="AH65" s="1"/>
      <c r="AI65" s="1"/>
      <c r="AJ65" s="1"/>
      <c r="AK65" s="1"/>
      <c r="AL65" s="1"/>
      <c r="AM65" s="1"/>
      <c r="AN65" s="1"/>
    </row>
    <row r="66" spans="2:40" ht="4.5" customHeight="1" x14ac:dyDescent="0.25">
      <c r="B66" s="18"/>
      <c r="C66" s="1"/>
      <c r="D66" s="1"/>
      <c r="E66" s="1"/>
      <c r="F66" s="1"/>
      <c r="G66" s="1"/>
      <c r="H66" s="61"/>
      <c r="I66" s="1"/>
      <c r="J66" s="1"/>
      <c r="K66" s="1"/>
      <c r="L66" s="1"/>
      <c r="M66" s="1"/>
      <c r="N66" s="1"/>
      <c r="O66" s="1"/>
      <c r="P66" s="1"/>
      <c r="Q66" s="13"/>
      <c r="AA66" s="1"/>
      <c r="AB66" s="1"/>
      <c r="AC66" s="1"/>
      <c r="AD66" s="1"/>
      <c r="AE66" s="1"/>
      <c r="AF66" s="1"/>
      <c r="AG66" s="1"/>
      <c r="AH66" s="1"/>
      <c r="AI66" s="1"/>
      <c r="AJ66" s="1"/>
      <c r="AK66" s="1"/>
      <c r="AL66" s="1"/>
      <c r="AM66" s="1"/>
      <c r="AN66" s="1"/>
    </row>
    <row r="67" spans="2:40" x14ac:dyDescent="0.25">
      <c r="B67" s="53">
        <f>B65+1</f>
        <v>16</v>
      </c>
      <c r="C67" s="57" t="s">
        <v>29</v>
      </c>
      <c r="D67" s="54" t="s">
        <v>66</v>
      </c>
      <c r="E67" s="54"/>
      <c r="F67" s="54"/>
      <c r="G67" s="67">
        <v>0.15</v>
      </c>
      <c r="H67" s="62" t="str">
        <f>CONCATENATE("X #",$B$63)</f>
        <v>X #14</v>
      </c>
      <c r="I67" s="137">
        <f>IF(V35="Yes",G67*I63,0)</f>
        <v>0</v>
      </c>
      <c r="J67" s="138"/>
      <c r="K67" s="60"/>
      <c r="L67" s="78" t="s">
        <v>67</v>
      </c>
      <c r="M67" s="78"/>
      <c r="N67" s="78"/>
      <c r="O67" s="78"/>
      <c r="P67" s="78"/>
      <c r="Q67" s="90"/>
      <c r="T67" s="1" t="s">
        <v>68</v>
      </c>
      <c r="AA67" s="1"/>
      <c r="AB67" s="1"/>
      <c r="AC67" s="1"/>
      <c r="AD67" s="1"/>
      <c r="AE67" s="1"/>
      <c r="AF67" s="1"/>
      <c r="AG67" s="1"/>
      <c r="AH67" s="1"/>
      <c r="AI67" s="1"/>
      <c r="AJ67" s="1"/>
      <c r="AK67" s="1"/>
      <c r="AL67" s="1"/>
      <c r="AM67" s="1"/>
      <c r="AN67" s="1"/>
    </row>
    <row r="68" spans="2:40" ht="4.5" customHeight="1" x14ac:dyDescent="0.25">
      <c r="B68" s="18"/>
      <c r="C68" s="1"/>
      <c r="D68" s="1"/>
      <c r="E68" s="1"/>
      <c r="F68" s="1"/>
      <c r="G68" s="1"/>
      <c r="H68" s="61"/>
      <c r="I68" s="1"/>
      <c r="J68" s="1"/>
      <c r="K68" s="1"/>
      <c r="L68" s="1"/>
      <c r="M68" s="1"/>
      <c r="N68" s="1"/>
      <c r="O68" s="1"/>
      <c r="P68" s="1"/>
      <c r="Q68" s="13"/>
      <c r="AA68" s="1"/>
      <c r="AB68" s="1"/>
      <c r="AC68" s="1"/>
      <c r="AD68" s="1"/>
      <c r="AE68" s="1"/>
      <c r="AF68" s="1"/>
      <c r="AG68" s="1"/>
      <c r="AH68" s="1"/>
      <c r="AI68" s="1"/>
      <c r="AJ68" s="1"/>
      <c r="AK68" s="1"/>
      <c r="AL68" s="1"/>
      <c r="AM68" s="1"/>
      <c r="AN68" s="1"/>
    </row>
    <row r="69" spans="2:40" x14ac:dyDescent="0.25">
      <c r="B69" s="53">
        <f>B67+1</f>
        <v>17</v>
      </c>
      <c r="C69" s="57" t="s">
        <v>29</v>
      </c>
      <c r="D69" s="54" t="s">
        <v>69</v>
      </c>
      <c r="E69" s="54"/>
      <c r="F69" s="54"/>
      <c r="G69" s="67">
        <v>0.1</v>
      </c>
      <c r="H69" s="62" t="str">
        <f>CONCATENATE("X #",$B$63)</f>
        <v>X #14</v>
      </c>
      <c r="I69" s="137">
        <f>(G69*(I63/12)*T83)</f>
        <v>0</v>
      </c>
      <c r="J69" s="138"/>
      <c r="K69" s="60"/>
      <c r="L69" s="78" t="s">
        <v>55</v>
      </c>
      <c r="M69" s="78"/>
      <c r="N69" s="78"/>
      <c r="O69" s="78"/>
      <c r="P69" s="78"/>
      <c r="Q69" s="90"/>
      <c r="T69" s="1">
        <f>IF(T65-1&gt;0,T65-1,0)</f>
        <v>0</v>
      </c>
      <c r="AA69" s="1"/>
      <c r="AB69" s="1"/>
      <c r="AC69" s="1"/>
      <c r="AD69" s="1"/>
      <c r="AE69" s="1"/>
      <c r="AF69" s="1"/>
      <c r="AG69" s="1"/>
      <c r="AH69" s="1"/>
      <c r="AI69" s="1"/>
      <c r="AJ69" s="1"/>
      <c r="AK69" s="1"/>
      <c r="AL69" s="1"/>
      <c r="AM69" s="1"/>
      <c r="AN69" s="1"/>
    </row>
    <row r="70" spans="2:40" ht="4.5" customHeight="1" x14ac:dyDescent="0.25">
      <c r="B70" s="18"/>
      <c r="C70" s="1"/>
      <c r="D70" s="1"/>
      <c r="E70" s="1"/>
      <c r="F70" s="1"/>
      <c r="G70" s="1"/>
      <c r="H70" s="1"/>
      <c r="I70" s="1"/>
      <c r="J70" s="1"/>
      <c r="K70" s="1"/>
      <c r="L70" s="1"/>
      <c r="M70" s="1"/>
      <c r="N70" s="1"/>
      <c r="O70" s="1"/>
      <c r="P70" s="1"/>
      <c r="Q70" s="13"/>
      <c r="AA70" s="1"/>
      <c r="AB70" s="1"/>
      <c r="AC70" s="1"/>
      <c r="AD70" s="1"/>
      <c r="AE70" s="1"/>
      <c r="AF70" s="1"/>
      <c r="AG70" s="1"/>
      <c r="AH70" s="1"/>
      <c r="AI70" s="1"/>
      <c r="AJ70" s="1"/>
      <c r="AK70" s="1"/>
      <c r="AL70" s="1"/>
      <c r="AM70" s="1"/>
      <c r="AN70" s="1"/>
    </row>
    <row r="71" spans="2:40" x14ac:dyDescent="0.25">
      <c r="B71" s="53">
        <f>B69+1</f>
        <v>18</v>
      </c>
      <c r="C71" s="57" t="s">
        <v>29</v>
      </c>
      <c r="D71" s="54" t="s">
        <v>70</v>
      </c>
      <c r="E71" s="54"/>
      <c r="F71" s="54"/>
      <c r="G71" s="67"/>
      <c r="H71" s="88" t="str">
        <f>CONCATENATE("#",B63," - #",B65," + #",B67," + #",B69,"")</f>
        <v>#14 - #15 + #16 + #17</v>
      </c>
      <c r="I71" s="137">
        <f>I63-I65+I67+I69</f>
        <v>0</v>
      </c>
      <c r="J71" s="138"/>
      <c r="K71" s="1"/>
      <c r="L71" s="1"/>
      <c r="M71" s="1"/>
      <c r="N71" s="1"/>
      <c r="O71" s="1"/>
      <c r="P71" s="1"/>
      <c r="Q71" s="13"/>
      <c r="T71" s="1" t="s">
        <v>71</v>
      </c>
      <c r="AA71" s="1"/>
      <c r="AB71" s="1"/>
      <c r="AC71" s="1"/>
      <c r="AD71" s="1"/>
      <c r="AE71" s="1"/>
      <c r="AF71" s="1"/>
      <c r="AG71" s="1"/>
      <c r="AH71" s="1"/>
      <c r="AI71" s="1"/>
      <c r="AJ71" s="1"/>
      <c r="AK71" s="1"/>
      <c r="AL71" s="1"/>
      <c r="AM71" s="1"/>
      <c r="AN71" s="1"/>
    </row>
    <row r="72" spans="2:40" ht="8.25" customHeight="1" x14ac:dyDescent="0.25">
      <c r="B72" s="43"/>
      <c r="C72" s="44"/>
      <c r="D72" s="44"/>
      <c r="E72" s="44"/>
      <c r="F72" s="44"/>
      <c r="G72" s="44"/>
      <c r="H72" s="44"/>
      <c r="I72" s="44"/>
      <c r="J72" s="44"/>
      <c r="K72" s="44"/>
      <c r="L72" s="44"/>
      <c r="M72" s="44"/>
      <c r="N72" s="44"/>
      <c r="O72" s="44"/>
      <c r="P72" s="44"/>
      <c r="Q72" s="45"/>
      <c r="AA72" s="1"/>
      <c r="AB72" s="1"/>
      <c r="AC72" s="1"/>
      <c r="AD72" s="1"/>
      <c r="AE72" s="1"/>
      <c r="AF72" s="1"/>
      <c r="AG72" s="1"/>
      <c r="AH72" s="1"/>
      <c r="AI72" s="1"/>
      <c r="AJ72" s="1"/>
      <c r="AK72" s="1"/>
      <c r="AL72" s="1"/>
      <c r="AM72" s="1"/>
      <c r="AN72" s="1"/>
    </row>
    <row r="73" spans="2:40" ht="13.5" customHeight="1" x14ac:dyDescent="0.25">
      <c r="B73" s="18">
        <v>19</v>
      </c>
      <c r="C73" s="1" t="s">
        <v>29</v>
      </c>
      <c r="D73" s="54" t="s">
        <v>72</v>
      </c>
      <c r="E73" s="54"/>
      <c r="F73" s="54"/>
      <c r="G73" s="67">
        <v>0.02</v>
      </c>
      <c r="H73" s="62" t="str">
        <f>CONCATENATE("X #",$B$61)</f>
        <v>X #13</v>
      </c>
      <c r="I73" s="137">
        <f>G73*I61</f>
        <v>0</v>
      </c>
      <c r="J73" s="138"/>
      <c r="K73" s="1"/>
      <c r="L73" s="1"/>
      <c r="M73" s="1"/>
      <c r="N73" s="1"/>
      <c r="O73" s="1"/>
      <c r="P73" s="1"/>
      <c r="Q73" s="13"/>
      <c r="AA73" s="1"/>
      <c r="AB73" s="1"/>
      <c r="AC73" s="1"/>
      <c r="AD73" s="1"/>
      <c r="AE73" s="1"/>
      <c r="AF73" s="1"/>
      <c r="AG73" s="1"/>
      <c r="AH73" s="1"/>
      <c r="AI73" s="1"/>
      <c r="AJ73" s="1"/>
      <c r="AK73" s="1"/>
      <c r="AL73" s="1"/>
      <c r="AM73" s="1"/>
      <c r="AN73" s="1"/>
    </row>
    <row r="74" spans="2:40" ht="6.75" customHeight="1" x14ac:dyDescent="0.25">
      <c r="B74" s="18"/>
      <c r="C74" s="1"/>
      <c r="D74" s="1"/>
      <c r="E74" s="1"/>
      <c r="F74" s="1"/>
      <c r="G74" s="1"/>
      <c r="H74" s="1"/>
      <c r="I74" s="1"/>
      <c r="J74" s="1"/>
      <c r="K74" s="1"/>
      <c r="L74" s="1"/>
      <c r="M74" s="1"/>
      <c r="N74" s="1"/>
      <c r="O74" s="1"/>
      <c r="P74" s="1"/>
      <c r="Q74" s="13"/>
      <c r="AA74" s="1"/>
      <c r="AB74" s="1"/>
      <c r="AC74" s="1"/>
      <c r="AD74" s="1"/>
      <c r="AE74" s="1"/>
      <c r="AF74" s="1"/>
      <c r="AG74" s="1"/>
      <c r="AH74" s="1"/>
      <c r="AI74" s="1"/>
      <c r="AJ74" s="1"/>
      <c r="AK74" s="1"/>
      <c r="AL74" s="1"/>
      <c r="AM74" s="1"/>
      <c r="AN74" s="1"/>
    </row>
    <row r="75" spans="2:40" ht="12.75" customHeight="1" x14ac:dyDescent="0.25">
      <c r="B75" s="53">
        <f>B73+1</f>
        <v>20</v>
      </c>
      <c r="C75" s="57" t="s">
        <v>29</v>
      </c>
      <c r="D75" s="54" t="s">
        <v>64</v>
      </c>
      <c r="E75" s="54"/>
      <c r="F75" s="54"/>
      <c r="G75" s="67">
        <v>0.01</v>
      </c>
      <c r="H75" s="62" t="str">
        <f>CONCATENATE("X #",$B$73)</f>
        <v>X #19</v>
      </c>
      <c r="I75" s="137">
        <f>IF(T35="YES",I73*G75,0)</f>
        <v>0</v>
      </c>
      <c r="J75" s="138"/>
      <c r="K75" s="1"/>
      <c r="L75" s="1"/>
      <c r="M75" s="1"/>
      <c r="N75" s="1"/>
      <c r="O75" s="1"/>
      <c r="P75" s="1"/>
      <c r="Q75" s="13"/>
      <c r="AA75" s="1"/>
      <c r="AB75" s="1"/>
      <c r="AC75" s="1"/>
      <c r="AD75" s="1"/>
      <c r="AE75" s="1"/>
      <c r="AF75" s="1"/>
      <c r="AG75" s="1"/>
      <c r="AH75" s="1"/>
      <c r="AI75" s="1"/>
      <c r="AJ75" s="1"/>
      <c r="AK75" s="1"/>
      <c r="AL75" s="1"/>
      <c r="AM75" s="1"/>
      <c r="AN75" s="1"/>
    </row>
    <row r="76" spans="2:40" ht="8.25" customHeight="1" x14ac:dyDescent="0.25">
      <c r="B76" s="18"/>
      <c r="C76" s="1"/>
      <c r="D76" s="1"/>
      <c r="E76" s="1"/>
      <c r="F76" s="1"/>
      <c r="G76" s="1"/>
      <c r="H76" s="1"/>
      <c r="I76" s="1"/>
      <c r="J76" s="1"/>
      <c r="K76" s="1"/>
      <c r="L76" s="1"/>
      <c r="M76" s="1"/>
      <c r="N76" s="1"/>
      <c r="O76" s="1"/>
      <c r="P76" s="1"/>
      <c r="Q76" s="13"/>
      <c r="AA76" s="1"/>
      <c r="AB76" s="1"/>
      <c r="AC76" s="1"/>
      <c r="AD76" s="1"/>
      <c r="AE76" s="1"/>
      <c r="AF76" s="1"/>
      <c r="AG76" s="1"/>
      <c r="AH76" s="1"/>
      <c r="AI76" s="1"/>
      <c r="AJ76" s="1"/>
      <c r="AK76" s="1"/>
      <c r="AL76" s="1"/>
      <c r="AM76" s="1"/>
      <c r="AN76" s="1"/>
    </row>
    <row r="77" spans="2:40" ht="11.25" customHeight="1" x14ac:dyDescent="0.25">
      <c r="B77" s="18">
        <v>21</v>
      </c>
      <c r="C77" s="1" t="s">
        <v>29</v>
      </c>
      <c r="D77" s="54" t="s">
        <v>66</v>
      </c>
      <c r="E77" s="54"/>
      <c r="F77" s="54"/>
      <c r="G77" s="67">
        <v>0.15</v>
      </c>
      <c r="H77" s="62" t="str">
        <f>CONCATENATE("X #",$B$73)</f>
        <v>X #19</v>
      </c>
      <c r="I77" s="137">
        <f>IF(V35="Yes",G77*I73,0)</f>
        <v>0</v>
      </c>
      <c r="J77" s="138"/>
      <c r="K77" s="1"/>
      <c r="L77" s="1"/>
      <c r="M77" s="1"/>
      <c r="N77" s="1"/>
      <c r="O77" s="1"/>
      <c r="P77" s="1"/>
      <c r="Q77" s="13"/>
      <c r="AA77" s="1"/>
      <c r="AB77" s="1"/>
      <c r="AC77" s="1"/>
      <c r="AD77" s="1"/>
      <c r="AE77" s="1"/>
      <c r="AF77" s="1"/>
      <c r="AG77" s="1"/>
      <c r="AH77" s="1"/>
      <c r="AI77" s="1"/>
      <c r="AJ77" s="1"/>
      <c r="AK77" s="1"/>
      <c r="AL77" s="1"/>
      <c r="AM77" s="1"/>
      <c r="AN77" s="1"/>
    </row>
    <row r="78" spans="2:40" ht="7.5" customHeight="1" x14ac:dyDescent="0.25">
      <c r="B78" s="18"/>
      <c r="C78" s="1" t="s">
        <v>5</v>
      </c>
      <c r="D78" s="1"/>
      <c r="E78" s="1"/>
      <c r="F78" s="1"/>
      <c r="G78" s="1" t="s">
        <v>5</v>
      </c>
      <c r="H78" s="1" t="s">
        <v>5</v>
      </c>
      <c r="I78" s="1" t="s">
        <v>5</v>
      </c>
      <c r="J78" s="1"/>
      <c r="K78" s="1"/>
      <c r="L78" s="1"/>
      <c r="M78" s="1"/>
      <c r="N78" s="1"/>
      <c r="O78" s="1"/>
      <c r="P78" s="1"/>
      <c r="Q78" s="13"/>
      <c r="AA78" s="1"/>
      <c r="AB78" s="1"/>
      <c r="AC78" s="1"/>
      <c r="AD78" s="1"/>
      <c r="AE78" s="1"/>
      <c r="AF78" s="1"/>
      <c r="AG78" s="1"/>
      <c r="AH78" s="1"/>
      <c r="AI78" s="1"/>
      <c r="AJ78" s="1"/>
      <c r="AK78" s="1"/>
      <c r="AL78" s="1"/>
      <c r="AM78" s="1"/>
      <c r="AN78" s="1"/>
    </row>
    <row r="79" spans="2:40" ht="14.25" customHeight="1" x14ac:dyDescent="0.25">
      <c r="B79" s="18">
        <v>22</v>
      </c>
      <c r="C79" s="1" t="s">
        <v>29</v>
      </c>
      <c r="D79" s="54" t="s">
        <v>69</v>
      </c>
      <c r="E79" s="54"/>
      <c r="F79" s="54"/>
      <c r="G79" s="67">
        <v>0.1</v>
      </c>
      <c r="H79" s="62" t="str">
        <f>CONCATENATE("X #",$B$73)</f>
        <v>X #19</v>
      </c>
      <c r="I79" s="137">
        <f>(G79*(I73/12)*T83)</f>
        <v>0</v>
      </c>
      <c r="J79" s="138"/>
      <c r="K79" s="1"/>
      <c r="L79" s="1"/>
      <c r="M79" s="1"/>
      <c r="N79" s="1"/>
      <c r="O79" s="1"/>
      <c r="P79" s="1"/>
      <c r="Q79" s="13"/>
      <c r="AA79" s="1"/>
      <c r="AB79" s="1"/>
      <c r="AC79" s="1"/>
      <c r="AD79" s="1"/>
      <c r="AE79" s="1"/>
      <c r="AF79" s="1"/>
      <c r="AG79" s="1"/>
      <c r="AH79" s="1"/>
      <c r="AI79" s="1"/>
      <c r="AJ79" s="1"/>
      <c r="AK79" s="1"/>
      <c r="AL79" s="1"/>
      <c r="AM79" s="1"/>
      <c r="AN79" s="1"/>
    </row>
    <row r="80" spans="2:40" ht="7.5" customHeight="1" x14ac:dyDescent="0.25">
      <c r="B80" s="18"/>
      <c r="C80" s="1"/>
      <c r="D80" s="1"/>
      <c r="E80" s="1"/>
      <c r="F80" s="1"/>
      <c r="G80" s="1"/>
      <c r="H80" s="1"/>
      <c r="I80" s="1"/>
      <c r="J80" s="1"/>
      <c r="K80" s="1"/>
      <c r="L80" s="1"/>
      <c r="M80" s="1"/>
      <c r="N80" s="1"/>
      <c r="O80" s="1"/>
      <c r="P80" s="1"/>
      <c r="Q80" s="13"/>
      <c r="AA80" s="1"/>
      <c r="AB80" s="1"/>
      <c r="AC80" s="1"/>
      <c r="AD80" s="1"/>
      <c r="AE80" s="1"/>
      <c r="AF80" s="1"/>
      <c r="AG80" s="1"/>
      <c r="AH80" s="1"/>
      <c r="AI80" s="1"/>
      <c r="AJ80" s="1"/>
      <c r="AK80" s="1"/>
      <c r="AL80" s="1"/>
      <c r="AM80" s="1"/>
      <c r="AN80" s="1"/>
    </row>
    <row r="81" spans="1:40" ht="13.5" customHeight="1" x14ac:dyDescent="0.25">
      <c r="B81" s="53">
        <f>B79+1</f>
        <v>23</v>
      </c>
      <c r="C81" s="57" t="s">
        <v>29</v>
      </c>
      <c r="D81" s="54" t="s">
        <v>73</v>
      </c>
      <c r="E81" s="54"/>
      <c r="F81" s="54"/>
      <c r="G81" s="67"/>
      <c r="H81" s="88" t="str">
        <f>CONCATENATE("#",B73," - #",B75," + #",B77," + #",B79,"")</f>
        <v>#19 - #20 + #21 + #22</v>
      </c>
      <c r="I81" s="137">
        <f>I73-I75+I77+I79</f>
        <v>0</v>
      </c>
      <c r="J81" s="138"/>
      <c r="K81" s="1"/>
      <c r="L81" s="1"/>
      <c r="M81" s="1"/>
      <c r="N81" s="1"/>
      <c r="O81" s="1"/>
      <c r="P81" s="1"/>
      <c r="Q81" s="13"/>
      <c r="AA81" s="1"/>
      <c r="AB81" s="1"/>
      <c r="AC81" s="1"/>
      <c r="AD81" s="1"/>
      <c r="AE81" s="1"/>
      <c r="AF81" s="1"/>
      <c r="AG81" s="1"/>
      <c r="AH81" s="1"/>
      <c r="AI81" s="1"/>
      <c r="AJ81" s="1"/>
      <c r="AK81" s="1"/>
      <c r="AL81" s="1"/>
      <c r="AM81" s="1"/>
      <c r="AN81" s="1"/>
    </row>
    <row r="82" spans="1:40" ht="13.5" customHeight="1" x14ac:dyDescent="0.25">
      <c r="K82" s="1"/>
      <c r="L82" s="1"/>
      <c r="M82" s="1"/>
      <c r="N82" s="1"/>
      <c r="O82" s="1"/>
      <c r="P82" s="1"/>
      <c r="Q82" s="13"/>
      <c r="AA82" s="1"/>
      <c r="AB82" s="1"/>
      <c r="AC82" s="1"/>
      <c r="AD82" s="1"/>
      <c r="AE82" s="1"/>
      <c r="AF82" s="1"/>
      <c r="AG82" s="1"/>
      <c r="AH82" s="1"/>
      <c r="AI82" s="1"/>
      <c r="AJ82" s="1"/>
      <c r="AK82" s="1"/>
      <c r="AL82" s="1"/>
      <c r="AM82" s="1"/>
      <c r="AN82" s="1"/>
    </row>
    <row r="83" spans="1:40" x14ac:dyDescent="0.25">
      <c r="B83" s="53">
        <v>24</v>
      </c>
      <c r="C83" s="54" t="s">
        <v>29</v>
      </c>
      <c r="D83" s="54" t="s">
        <v>74</v>
      </c>
      <c r="E83" s="54"/>
      <c r="F83" s="54"/>
      <c r="G83" s="54"/>
      <c r="H83" s="54"/>
      <c r="I83" s="123">
        <v>0</v>
      </c>
      <c r="J83" s="124"/>
      <c r="K83" s="1"/>
      <c r="L83" s="1" t="s">
        <v>75</v>
      </c>
      <c r="M83" s="1"/>
      <c r="N83" s="1"/>
      <c r="O83" s="1"/>
      <c r="P83" s="1"/>
      <c r="Q83" s="13"/>
      <c r="T83" s="1">
        <f>IF(AND(T47="yes",T39="Yes",T55&gt;0,U30&gt;15),T55-1,T55)</f>
        <v>0</v>
      </c>
      <c r="AA83" s="1"/>
      <c r="AB83" s="1"/>
      <c r="AC83" s="1"/>
      <c r="AD83" s="1"/>
      <c r="AE83" s="1"/>
      <c r="AF83" s="1"/>
      <c r="AG83" s="1"/>
      <c r="AH83" s="1"/>
      <c r="AI83" s="1"/>
      <c r="AJ83" s="1"/>
      <c r="AK83" s="1"/>
      <c r="AL83" s="1"/>
      <c r="AM83" s="1"/>
      <c r="AN83" s="1"/>
    </row>
    <row r="84" spans="1:40" ht="8.1" customHeight="1" x14ac:dyDescent="0.25">
      <c r="B84" s="43"/>
      <c r="C84" s="44"/>
      <c r="D84" s="44"/>
      <c r="E84" s="44"/>
      <c r="F84" s="44"/>
      <c r="G84" s="44"/>
      <c r="H84" s="44"/>
      <c r="I84" s="44"/>
      <c r="J84" s="44"/>
      <c r="K84" s="44"/>
      <c r="L84" s="44"/>
      <c r="M84" s="44"/>
      <c r="N84" s="44"/>
      <c r="O84" s="44"/>
      <c r="P84" s="44"/>
      <c r="Q84" s="45"/>
      <c r="AA84" s="1"/>
      <c r="AB84" s="1"/>
      <c r="AC84" s="1"/>
      <c r="AD84" s="1"/>
      <c r="AE84" s="1"/>
      <c r="AF84" s="1"/>
      <c r="AG84" s="1"/>
      <c r="AH84" s="1"/>
      <c r="AI84" s="1"/>
      <c r="AJ84" s="1"/>
      <c r="AK84" s="1"/>
      <c r="AL84" s="1"/>
      <c r="AM84" s="1"/>
      <c r="AN84" s="1"/>
    </row>
    <row r="85" spans="1:40" ht="8.1" customHeight="1" x14ac:dyDescent="0.25">
      <c r="B85" s="18"/>
      <c r="C85" s="1"/>
      <c r="D85" s="1"/>
      <c r="E85" s="1"/>
      <c r="F85" s="1"/>
      <c r="G85" s="1"/>
      <c r="H85" s="1"/>
      <c r="I85" s="1"/>
      <c r="J85" s="1"/>
      <c r="K85" s="1"/>
      <c r="L85" s="1"/>
      <c r="M85" s="1"/>
      <c r="N85" s="1"/>
      <c r="O85" s="1"/>
      <c r="P85" s="1"/>
      <c r="Q85" s="13"/>
      <c r="AA85" s="1"/>
      <c r="AB85" s="1"/>
      <c r="AC85" s="1"/>
      <c r="AD85" s="1"/>
      <c r="AE85" s="1"/>
      <c r="AF85" s="1"/>
      <c r="AG85" s="1"/>
      <c r="AH85" s="1"/>
      <c r="AI85" s="1"/>
      <c r="AJ85" s="1"/>
      <c r="AK85" s="1"/>
      <c r="AL85" s="1"/>
      <c r="AM85" s="1"/>
      <c r="AN85" s="1"/>
    </row>
    <row r="86" spans="1:40" ht="4.5" customHeight="1" x14ac:dyDescent="0.25">
      <c r="B86" s="91"/>
      <c r="C86" s="92"/>
      <c r="D86" s="92"/>
      <c r="E86" s="92"/>
      <c r="F86" s="92"/>
      <c r="G86" s="92"/>
      <c r="H86" s="92"/>
      <c r="I86" s="92"/>
      <c r="J86" s="92"/>
      <c r="K86" s="92"/>
      <c r="L86" s="92"/>
      <c r="M86" s="92"/>
      <c r="N86" s="92"/>
      <c r="O86" s="92"/>
      <c r="P86" s="92"/>
      <c r="Q86" s="93"/>
      <c r="AA86" s="1"/>
      <c r="AB86" s="1"/>
      <c r="AC86" s="1"/>
      <c r="AD86" s="1"/>
      <c r="AE86" s="1"/>
      <c r="AF86" s="1"/>
      <c r="AG86" s="1"/>
      <c r="AH86" s="1"/>
      <c r="AI86" s="1"/>
      <c r="AJ86" s="1"/>
      <c r="AK86" s="1"/>
      <c r="AL86" s="1"/>
      <c r="AM86" s="1"/>
      <c r="AN86" s="1"/>
    </row>
    <row r="87" spans="1:40" ht="18" x14ac:dyDescent="0.25">
      <c r="B87" s="53">
        <f>B83+1</f>
        <v>25</v>
      </c>
      <c r="C87" s="57" t="s">
        <v>29</v>
      </c>
      <c r="D87" s="54" t="s">
        <v>76</v>
      </c>
      <c r="E87" s="54"/>
      <c r="F87" s="54"/>
      <c r="G87" s="67"/>
      <c r="H87" s="88" t="str">
        <f>CONCATENATE("#",B57," + #",B71," +#",B81,"+ #",B83)</f>
        <v>#12 + #18 +#23+ #24</v>
      </c>
      <c r="I87" s="142">
        <f>I57+I71+I81+I83</f>
        <v>0</v>
      </c>
      <c r="J87" s="143"/>
      <c r="K87" s="1"/>
      <c r="L87" s="94" t="s">
        <v>77</v>
      </c>
      <c r="M87" s="1"/>
      <c r="N87" s="1"/>
      <c r="O87" s="1"/>
      <c r="P87" s="1"/>
      <c r="Q87" s="13"/>
      <c r="S87" s="95"/>
      <c r="U87" s="95"/>
      <c r="AA87" s="1"/>
      <c r="AB87" s="1"/>
      <c r="AC87" s="1"/>
      <c r="AD87" s="1"/>
      <c r="AE87" s="1"/>
      <c r="AF87" s="1"/>
      <c r="AG87" s="1"/>
      <c r="AH87" s="1"/>
      <c r="AI87" s="1"/>
      <c r="AJ87" s="1"/>
      <c r="AK87" s="1"/>
      <c r="AL87" s="1"/>
      <c r="AM87" s="1"/>
      <c r="AN87" s="1"/>
    </row>
    <row r="88" spans="1:40" ht="18" x14ac:dyDescent="0.25">
      <c r="B88" s="18"/>
      <c r="C88" s="1"/>
      <c r="D88" s="1"/>
      <c r="E88" s="1"/>
      <c r="F88" s="1"/>
      <c r="G88" s="1"/>
      <c r="H88" s="1"/>
      <c r="I88" s="1"/>
      <c r="J88" s="1"/>
      <c r="K88" s="1"/>
      <c r="L88" s="1"/>
      <c r="M88" s="96" t="s">
        <v>78</v>
      </c>
      <c r="N88" s="1"/>
      <c r="O88" s="1"/>
      <c r="P88" s="1"/>
      <c r="Q88" s="13"/>
      <c r="AA88" s="1"/>
      <c r="AB88" s="1"/>
      <c r="AC88" s="1"/>
      <c r="AD88" s="1"/>
      <c r="AE88" s="1"/>
      <c r="AF88" s="1"/>
      <c r="AG88" s="1"/>
      <c r="AH88" s="1"/>
      <c r="AI88" s="1"/>
      <c r="AJ88" s="1"/>
      <c r="AK88" s="1"/>
      <c r="AL88" s="1"/>
      <c r="AM88" s="1"/>
      <c r="AN88" s="1"/>
    </row>
    <row r="89" spans="1:40" ht="4.5" customHeight="1" x14ac:dyDescent="0.25">
      <c r="B89" s="37"/>
      <c r="C89" s="38"/>
      <c r="D89" s="38"/>
      <c r="E89" s="38"/>
      <c r="F89" s="38"/>
      <c r="G89" s="38"/>
      <c r="H89" s="38"/>
      <c r="I89" s="38"/>
      <c r="J89" s="38"/>
      <c r="K89" s="38"/>
      <c r="L89" s="38"/>
      <c r="M89" s="38"/>
      <c r="N89" s="38"/>
      <c r="O89" s="38"/>
      <c r="P89" s="38"/>
      <c r="Q89" s="40"/>
      <c r="AA89" s="1"/>
      <c r="AB89" s="1"/>
      <c r="AC89" s="1"/>
      <c r="AD89" s="1"/>
      <c r="AE89" s="1"/>
      <c r="AF89" s="1"/>
      <c r="AG89" s="1"/>
      <c r="AH89" s="1"/>
      <c r="AI89" s="1"/>
      <c r="AJ89" s="1"/>
      <c r="AK89" s="1"/>
      <c r="AL89" s="1"/>
      <c r="AM89" s="1"/>
      <c r="AN89" s="1"/>
    </row>
    <row r="90" spans="1:40" ht="15.75" customHeight="1" x14ac:dyDescent="0.25">
      <c r="A90" s="13"/>
      <c r="B90" s="144" t="s">
        <v>79</v>
      </c>
      <c r="C90" s="145"/>
      <c r="D90" s="145"/>
      <c r="E90" s="145"/>
      <c r="F90" s="145"/>
      <c r="G90" s="145"/>
      <c r="H90" s="145"/>
      <c r="I90" s="145"/>
      <c r="J90" s="145"/>
      <c r="K90" s="145"/>
      <c r="L90" s="145"/>
      <c r="M90" s="145"/>
      <c r="N90" s="145"/>
      <c r="O90" s="145"/>
      <c r="P90" s="145"/>
      <c r="Q90" s="146"/>
      <c r="R90" s="97"/>
      <c r="AA90" s="1"/>
      <c r="AB90" s="1"/>
      <c r="AC90" s="1"/>
      <c r="AD90" s="1"/>
      <c r="AE90" s="1"/>
      <c r="AF90" s="1"/>
      <c r="AG90" s="1"/>
      <c r="AH90" s="1"/>
      <c r="AI90" s="1"/>
      <c r="AJ90" s="1"/>
      <c r="AK90" s="1"/>
      <c r="AL90" s="1"/>
      <c r="AM90" s="1"/>
      <c r="AN90" s="1"/>
    </row>
    <row r="91" spans="1:40" ht="15.75" thickBot="1" x14ac:dyDescent="0.3">
      <c r="A91" s="13"/>
      <c r="B91" s="147" t="s">
        <v>80</v>
      </c>
      <c r="C91" s="148"/>
      <c r="D91" s="148"/>
      <c r="E91" s="148"/>
      <c r="F91" s="148"/>
      <c r="G91" s="148"/>
      <c r="H91" s="148"/>
      <c r="I91" s="148"/>
      <c r="J91" s="148"/>
      <c r="K91" s="148"/>
      <c r="L91" s="148"/>
      <c r="M91" s="148"/>
      <c r="N91" s="148"/>
      <c r="O91" s="148"/>
      <c r="P91" s="148"/>
      <c r="Q91" s="149"/>
      <c r="R91" s="97"/>
      <c r="AA91" s="1"/>
      <c r="AB91" s="1"/>
      <c r="AC91" s="1"/>
      <c r="AD91" s="1"/>
      <c r="AE91" s="1"/>
      <c r="AF91" s="1"/>
      <c r="AG91" s="1"/>
      <c r="AH91" s="1"/>
      <c r="AI91" s="1"/>
      <c r="AJ91" s="1"/>
      <c r="AK91" s="1"/>
      <c r="AL91" s="1"/>
      <c r="AM91" s="1"/>
      <c r="AN91" s="1"/>
    </row>
    <row r="92" spans="1:40" ht="48" customHeight="1" thickBot="1" x14ac:dyDescent="0.3">
      <c r="B92" s="150" t="s">
        <v>81</v>
      </c>
      <c r="C92" s="151"/>
      <c r="D92" s="151"/>
      <c r="E92" s="151"/>
      <c r="F92" s="151"/>
      <c r="G92" s="151"/>
      <c r="H92" s="151"/>
      <c r="I92" s="151"/>
      <c r="J92" s="151"/>
      <c r="K92" s="151"/>
      <c r="L92" s="151"/>
      <c r="M92" s="151"/>
      <c r="N92" s="151"/>
      <c r="O92" s="151"/>
      <c r="P92" s="151"/>
      <c r="Q92" s="152"/>
      <c r="R92" s="98"/>
      <c r="AA92" s="1"/>
      <c r="AB92" s="1"/>
      <c r="AC92" s="1"/>
      <c r="AD92" s="1"/>
      <c r="AE92" s="1"/>
      <c r="AF92" s="1"/>
      <c r="AG92" s="1"/>
      <c r="AH92" s="1"/>
      <c r="AI92" s="1"/>
      <c r="AJ92" s="1"/>
      <c r="AK92" s="1"/>
      <c r="AL92" s="1"/>
      <c r="AM92" s="1"/>
      <c r="AN92" s="1"/>
    </row>
    <row r="93" spans="1:40" ht="3" customHeight="1" x14ac:dyDescent="0.25">
      <c r="B93" s="18"/>
      <c r="C93" s="1"/>
      <c r="D93" s="1"/>
      <c r="E93" s="1"/>
      <c r="F93" s="1"/>
      <c r="G93" s="1"/>
      <c r="H93" s="1"/>
      <c r="I93" s="1"/>
      <c r="J93" s="1"/>
      <c r="K93" s="1"/>
      <c r="L93" s="1"/>
      <c r="M93" s="1"/>
      <c r="N93" s="1"/>
      <c r="O93" s="1"/>
      <c r="P93" s="1"/>
      <c r="Q93" s="13"/>
      <c r="AA93" s="1"/>
      <c r="AB93" s="1"/>
      <c r="AC93" s="1"/>
      <c r="AD93" s="1"/>
      <c r="AE93" s="1"/>
      <c r="AF93" s="1"/>
      <c r="AG93" s="1"/>
      <c r="AH93" s="1"/>
      <c r="AI93" s="1"/>
      <c r="AJ93" s="1"/>
      <c r="AK93" s="1"/>
      <c r="AL93" s="1"/>
      <c r="AM93" s="1"/>
      <c r="AN93" s="1"/>
    </row>
    <row r="94" spans="1:40" ht="16.5" x14ac:dyDescent="0.25">
      <c r="B94" s="99" t="s">
        <v>82</v>
      </c>
      <c r="C94" s="100"/>
      <c r="D94" s="100"/>
      <c r="E94" s="100"/>
      <c r="F94" s="100"/>
      <c r="G94" s="100"/>
      <c r="H94" s="100"/>
      <c r="I94" s="100"/>
      <c r="J94" s="100"/>
      <c r="K94" s="100"/>
      <c r="L94" s="100"/>
      <c r="M94" s="100"/>
      <c r="N94" s="100"/>
      <c r="O94" s="100"/>
      <c r="P94" s="100"/>
      <c r="Q94" s="101"/>
      <c r="R94" s="100"/>
      <c r="AA94" s="1"/>
      <c r="AB94" s="1"/>
      <c r="AC94" s="1"/>
      <c r="AD94" s="1"/>
      <c r="AE94" s="1"/>
      <c r="AF94" s="1"/>
      <c r="AG94" s="1"/>
      <c r="AH94" s="1"/>
      <c r="AI94" s="1"/>
      <c r="AJ94" s="1"/>
      <c r="AK94" s="1"/>
      <c r="AL94" s="1"/>
      <c r="AM94" s="1"/>
      <c r="AN94" s="1"/>
    </row>
    <row r="95" spans="1:40" ht="16.5" x14ac:dyDescent="0.25">
      <c r="B95" s="102"/>
      <c r="C95" s="153" t="s">
        <v>83</v>
      </c>
      <c r="D95" s="153"/>
      <c r="E95" s="153"/>
      <c r="F95" s="153"/>
      <c r="G95" s="154"/>
      <c r="H95" s="154"/>
      <c r="I95" s="154"/>
      <c r="J95" s="154"/>
      <c r="K95" s="103"/>
      <c r="L95" s="104"/>
      <c r="M95" s="105" t="s">
        <v>84</v>
      </c>
      <c r="N95" s="155"/>
      <c r="O95" s="155"/>
      <c r="P95" s="155"/>
      <c r="Q95" s="101"/>
      <c r="R95" s="100"/>
      <c r="AA95" s="1"/>
      <c r="AB95" s="1"/>
      <c r="AC95" s="1"/>
      <c r="AD95" s="1"/>
      <c r="AE95" s="1"/>
      <c r="AF95" s="1"/>
      <c r="AG95" s="1"/>
      <c r="AH95" s="1"/>
      <c r="AI95" s="1"/>
      <c r="AJ95" s="1"/>
      <c r="AK95" s="1"/>
      <c r="AL95" s="1"/>
      <c r="AM95" s="1"/>
      <c r="AN95" s="1"/>
    </row>
    <row r="96" spans="1:40" ht="5.0999999999999996" customHeight="1" x14ac:dyDescent="0.25">
      <c r="B96" s="102"/>
      <c r="C96" s="100"/>
      <c r="D96" s="100"/>
      <c r="E96" s="100"/>
      <c r="F96" s="100"/>
      <c r="G96" s="100"/>
      <c r="H96" s="100"/>
      <c r="I96" s="100"/>
      <c r="J96" s="100"/>
      <c r="K96" s="100"/>
      <c r="L96" s="100"/>
      <c r="M96" s="100"/>
      <c r="N96" s="100"/>
      <c r="O96" s="100"/>
      <c r="P96" s="100"/>
      <c r="Q96" s="101"/>
      <c r="R96" s="100"/>
      <c r="AA96" s="1"/>
      <c r="AB96" s="1"/>
      <c r="AC96" s="1"/>
      <c r="AD96" s="1"/>
      <c r="AE96" s="1"/>
      <c r="AF96" s="1"/>
      <c r="AG96" s="1"/>
      <c r="AH96" s="1"/>
      <c r="AI96" s="1"/>
      <c r="AJ96" s="1"/>
      <c r="AK96" s="1"/>
      <c r="AL96" s="1"/>
      <c r="AM96" s="1"/>
      <c r="AN96" s="1"/>
    </row>
    <row r="97" spans="2:40" ht="16.5" x14ac:dyDescent="0.25">
      <c r="B97" s="99"/>
      <c r="C97" s="106" t="s">
        <v>85</v>
      </c>
      <c r="D97" s="107"/>
      <c r="E97" s="139"/>
      <c r="F97" s="139"/>
      <c r="G97" s="139"/>
      <c r="H97" s="105" t="s">
        <v>86</v>
      </c>
      <c r="I97" s="140"/>
      <c r="J97" s="140"/>
      <c r="K97" s="108"/>
      <c r="L97" s="104"/>
      <c r="M97" s="105" t="s">
        <v>87</v>
      </c>
      <c r="N97" s="141"/>
      <c r="O97" s="141"/>
      <c r="P97" s="141"/>
      <c r="Q97" s="101"/>
      <c r="R97" s="100"/>
      <c r="AA97" s="1"/>
      <c r="AB97" s="1"/>
      <c r="AC97" s="1"/>
      <c r="AD97" s="1"/>
      <c r="AE97" s="1"/>
      <c r="AF97" s="1"/>
      <c r="AG97" s="1"/>
      <c r="AH97" s="1"/>
      <c r="AI97" s="1"/>
      <c r="AJ97" s="1"/>
      <c r="AK97" s="1"/>
      <c r="AL97" s="1"/>
      <c r="AM97" s="1"/>
      <c r="AN97" s="1"/>
    </row>
    <row r="98" spans="2:40" ht="16.5" x14ac:dyDescent="0.25">
      <c r="B98" s="109" t="s">
        <v>88</v>
      </c>
      <c r="C98" s="110"/>
      <c r="D98" s="110"/>
      <c r="E98" s="110"/>
      <c r="F98" s="110"/>
      <c r="G98" s="110"/>
      <c r="H98" s="110"/>
      <c r="I98" s="110"/>
      <c r="J98" s="110"/>
      <c r="K98" s="110"/>
      <c r="L98" s="111"/>
      <c r="M98" s="111"/>
      <c r="N98" s="111"/>
      <c r="O98" s="111"/>
      <c r="P98" s="100"/>
      <c r="Q98" s="101"/>
      <c r="R98" s="100"/>
      <c r="AA98" s="1"/>
      <c r="AB98" s="1"/>
      <c r="AC98" s="1"/>
      <c r="AD98" s="1"/>
      <c r="AE98" s="1"/>
      <c r="AF98" s="1"/>
      <c r="AG98" s="1"/>
      <c r="AH98" s="1"/>
      <c r="AI98" s="1"/>
      <c r="AJ98" s="1"/>
      <c r="AK98" s="1"/>
      <c r="AL98" s="1"/>
      <c r="AM98" s="1"/>
      <c r="AN98" s="1"/>
    </row>
    <row r="99" spans="2:40" ht="16.5" x14ac:dyDescent="0.25">
      <c r="B99" s="18"/>
      <c r="C99" s="112" t="s">
        <v>89</v>
      </c>
      <c r="D99" s="1"/>
      <c r="E99" s="111"/>
      <c r="F99" s="111"/>
      <c r="G99" s="111"/>
      <c r="H99" s="111"/>
      <c r="I99" s="111"/>
      <c r="J99" s="111"/>
      <c r="K99" s="111"/>
      <c r="L99" s="111"/>
      <c r="M99" s="111"/>
      <c r="N99" s="111"/>
      <c r="O99" s="111"/>
      <c r="P99" s="100"/>
      <c r="Q99" s="101"/>
      <c r="R99" s="100"/>
      <c r="AA99" s="1"/>
      <c r="AB99" s="1"/>
      <c r="AC99" s="1"/>
      <c r="AD99" s="1"/>
      <c r="AE99" s="1"/>
      <c r="AF99" s="1"/>
      <c r="AG99" s="1"/>
      <c r="AH99" s="1"/>
      <c r="AI99" s="1"/>
      <c r="AJ99" s="1"/>
      <c r="AK99" s="1"/>
      <c r="AL99" s="1"/>
      <c r="AM99" s="1"/>
      <c r="AN99" s="1"/>
    </row>
    <row r="100" spans="2:40" ht="4.5" customHeight="1" x14ac:dyDescent="0.25">
      <c r="B100" s="113"/>
      <c r="C100" s="114"/>
      <c r="D100" s="15"/>
      <c r="E100" s="108"/>
      <c r="F100" s="108"/>
      <c r="G100" s="108"/>
      <c r="H100" s="108"/>
      <c r="I100" s="108"/>
      <c r="J100" s="108"/>
      <c r="K100" s="108"/>
      <c r="L100" s="108"/>
      <c r="M100" s="108"/>
      <c r="N100" s="108"/>
      <c r="O100" s="108"/>
      <c r="P100" s="103"/>
      <c r="Q100" s="115"/>
      <c r="R100" s="100"/>
      <c r="AA100" s="1"/>
      <c r="AB100" s="1"/>
      <c r="AC100" s="1"/>
      <c r="AD100" s="1"/>
      <c r="AE100" s="1"/>
      <c r="AF100" s="1"/>
      <c r="AG100" s="1"/>
      <c r="AH100" s="1"/>
      <c r="AI100" s="1"/>
      <c r="AJ100" s="1"/>
      <c r="AK100" s="1"/>
      <c r="AL100" s="1"/>
      <c r="AM100" s="1"/>
      <c r="AN100" s="1"/>
    </row>
    <row r="101" spans="2:40" s="1" customFormat="1" ht="15.75" x14ac:dyDescent="0.25">
      <c r="B101" s="111"/>
      <c r="C101" s="111"/>
      <c r="D101" s="111"/>
      <c r="E101" s="111"/>
      <c r="F101" s="111"/>
      <c r="G101" s="111"/>
      <c r="H101" s="111"/>
      <c r="I101" s="111"/>
      <c r="J101" s="111"/>
      <c r="K101" s="111"/>
      <c r="L101" s="111"/>
      <c r="M101" s="111"/>
      <c r="N101" s="111"/>
      <c r="O101" s="111"/>
    </row>
    <row r="102" spans="2:40" s="1" customFormat="1" x14ac:dyDescent="0.25"/>
    <row r="103" spans="2:40" s="1" customFormat="1" x14ac:dyDescent="0.25"/>
    <row r="104" spans="2:40" s="1" customFormat="1" x14ac:dyDescent="0.25"/>
    <row r="105" spans="2:40" s="1" customFormat="1" x14ac:dyDescent="0.25"/>
    <row r="106" spans="2:40" s="1" customFormat="1" x14ac:dyDescent="0.25"/>
    <row r="107" spans="2:40" s="1" customFormat="1" x14ac:dyDescent="0.25"/>
    <row r="108" spans="2:40" s="1" customFormat="1" x14ac:dyDescent="0.25"/>
    <row r="109" spans="2:40" s="1" customFormat="1" x14ac:dyDescent="0.25"/>
    <row r="110" spans="2:40" s="1" customFormat="1" x14ac:dyDescent="0.25"/>
    <row r="111" spans="2:40" s="1" customFormat="1" x14ac:dyDescent="0.25"/>
    <row r="112" spans="2:40" s="1" customFormat="1" x14ac:dyDescent="0.25"/>
    <row r="113" s="1" customFormat="1" x14ac:dyDescent="0.25"/>
    <row r="114" s="1" customFormat="1" x14ac:dyDescent="0.25"/>
    <row r="115" s="1" customFormat="1" x14ac:dyDescent="0.25"/>
    <row r="116" s="1" customFormat="1" x14ac:dyDescent="0.25"/>
    <row r="117" s="1" customFormat="1" x14ac:dyDescent="0.25"/>
    <row r="118" s="1" customFormat="1" x14ac:dyDescent="0.25"/>
    <row r="119" s="1" customFormat="1" x14ac:dyDescent="0.25"/>
    <row r="120" s="1" customFormat="1" x14ac:dyDescent="0.25"/>
    <row r="121" s="1" customFormat="1" x14ac:dyDescent="0.25"/>
    <row r="122" s="1" customFormat="1" x14ac:dyDescent="0.25"/>
    <row r="123" s="1" customFormat="1" x14ac:dyDescent="0.25"/>
    <row r="124" s="1" customFormat="1" x14ac:dyDescent="0.25"/>
    <row r="125" s="1" customFormat="1" x14ac:dyDescent="0.25"/>
    <row r="126" s="1" customFormat="1" x14ac:dyDescent="0.25"/>
    <row r="127" s="1" customFormat="1" x14ac:dyDescent="0.25"/>
    <row r="128" s="1" customFormat="1" x14ac:dyDescent="0.25"/>
    <row r="129" s="1" customFormat="1" x14ac:dyDescent="0.25"/>
    <row r="130" s="1" customFormat="1" x14ac:dyDescent="0.25"/>
    <row r="131" s="1" customFormat="1" x14ac:dyDescent="0.25"/>
    <row r="132" s="1" customFormat="1" x14ac:dyDescent="0.25"/>
    <row r="133" s="1" customFormat="1" x14ac:dyDescent="0.25"/>
    <row r="134" s="1" customFormat="1" x14ac:dyDescent="0.25"/>
    <row r="135" s="1" customFormat="1" x14ac:dyDescent="0.25"/>
    <row r="136" s="1" customFormat="1" x14ac:dyDescent="0.25"/>
    <row r="137" s="1" customFormat="1" x14ac:dyDescent="0.25"/>
    <row r="138" s="1" customFormat="1" x14ac:dyDescent="0.25"/>
    <row r="139" s="1" customFormat="1" x14ac:dyDescent="0.25"/>
    <row r="140" s="1" customFormat="1" x14ac:dyDescent="0.25"/>
    <row r="141" s="1" customFormat="1" x14ac:dyDescent="0.25"/>
    <row r="142" s="1" customFormat="1" x14ac:dyDescent="0.25"/>
    <row r="143" s="1" customFormat="1" x14ac:dyDescent="0.25"/>
    <row r="144" s="1" customFormat="1" x14ac:dyDescent="0.25"/>
    <row r="145" s="1" customFormat="1" x14ac:dyDescent="0.25"/>
    <row r="146" s="1" customFormat="1" x14ac:dyDescent="0.25"/>
    <row r="147" s="1" customFormat="1" x14ac:dyDescent="0.25"/>
    <row r="148" s="1" customFormat="1" x14ac:dyDescent="0.25"/>
    <row r="149" s="1" customFormat="1" x14ac:dyDescent="0.25"/>
    <row r="150" s="1" customFormat="1" x14ac:dyDescent="0.25"/>
    <row r="151" s="1" customFormat="1" x14ac:dyDescent="0.25"/>
    <row r="152" s="1" customFormat="1" x14ac:dyDescent="0.25"/>
    <row r="153" s="1" customFormat="1" x14ac:dyDescent="0.25"/>
    <row r="154" s="1" customFormat="1" x14ac:dyDescent="0.25"/>
    <row r="155" s="1" customFormat="1" x14ac:dyDescent="0.25"/>
    <row r="156" s="1" customFormat="1" x14ac:dyDescent="0.25"/>
    <row r="157" s="1" customFormat="1" x14ac:dyDescent="0.25"/>
    <row r="158" s="1" customFormat="1" x14ac:dyDescent="0.25"/>
    <row r="159" s="1" customFormat="1" x14ac:dyDescent="0.25"/>
    <row r="160" s="1" customFormat="1" x14ac:dyDescent="0.25"/>
    <row r="161" s="1" customFormat="1" x14ac:dyDescent="0.25"/>
    <row r="162" s="1" customFormat="1" x14ac:dyDescent="0.25"/>
    <row r="163" s="1" customFormat="1" x14ac:dyDescent="0.25"/>
    <row r="164" s="1" customFormat="1" x14ac:dyDescent="0.25"/>
    <row r="165" s="1" customFormat="1" x14ac:dyDescent="0.25"/>
    <row r="166" s="1" customFormat="1" x14ac:dyDescent="0.25"/>
    <row r="167" s="1" customFormat="1" x14ac:dyDescent="0.25"/>
    <row r="168" s="1" customFormat="1" x14ac:dyDescent="0.25"/>
    <row r="169" s="1" customFormat="1" x14ac:dyDescent="0.25"/>
    <row r="170" s="1" customFormat="1" x14ac:dyDescent="0.25"/>
    <row r="171" s="1" customFormat="1" x14ac:dyDescent="0.25"/>
    <row r="172" s="1" customFormat="1" x14ac:dyDescent="0.25"/>
    <row r="173" s="1" customFormat="1" x14ac:dyDescent="0.25"/>
    <row r="174" s="1" customFormat="1" x14ac:dyDescent="0.25"/>
    <row r="175" s="1" customFormat="1" x14ac:dyDescent="0.25"/>
    <row r="176" s="1" customFormat="1" x14ac:dyDescent="0.25"/>
    <row r="177" s="1" customFormat="1" x14ac:dyDescent="0.25"/>
    <row r="178" s="1" customFormat="1" x14ac:dyDescent="0.25"/>
    <row r="179" s="1" customFormat="1" x14ac:dyDescent="0.25"/>
    <row r="180" s="1" customFormat="1" x14ac:dyDescent="0.25"/>
    <row r="181" s="1" customFormat="1" x14ac:dyDescent="0.25"/>
    <row r="182" s="1" customFormat="1" x14ac:dyDescent="0.25"/>
    <row r="183" s="1" customFormat="1" x14ac:dyDescent="0.25"/>
    <row r="184" s="1" customFormat="1" x14ac:dyDescent="0.25"/>
    <row r="185" s="1" customFormat="1" x14ac:dyDescent="0.25"/>
    <row r="186" s="1" customFormat="1" x14ac:dyDescent="0.25"/>
    <row r="187" s="1" customFormat="1" x14ac:dyDescent="0.25"/>
    <row r="188" s="1" customFormat="1" x14ac:dyDescent="0.25"/>
    <row r="189" s="1" customFormat="1" x14ac:dyDescent="0.25"/>
    <row r="190" s="1" customFormat="1" x14ac:dyDescent="0.25"/>
    <row r="191" s="1" customFormat="1" x14ac:dyDescent="0.25"/>
    <row r="192" s="1" customFormat="1" x14ac:dyDescent="0.25"/>
    <row r="193" s="1" customFormat="1" x14ac:dyDescent="0.25"/>
    <row r="194" s="1" customFormat="1" x14ac:dyDescent="0.25"/>
    <row r="195" s="1" customFormat="1" x14ac:dyDescent="0.25"/>
    <row r="196" s="1" customFormat="1" x14ac:dyDescent="0.25"/>
    <row r="197" s="1" customFormat="1" x14ac:dyDescent="0.25"/>
    <row r="198" s="1" customFormat="1" x14ac:dyDescent="0.25"/>
    <row r="199" s="1" customFormat="1" x14ac:dyDescent="0.25"/>
    <row r="200" s="1" customFormat="1" x14ac:dyDescent="0.25"/>
    <row r="201" s="1" customFormat="1" x14ac:dyDescent="0.25"/>
    <row r="202" s="1" customFormat="1" x14ac:dyDescent="0.25"/>
    <row r="203" s="1" customFormat="1" x14ac:dyDescent="0.25"/>
    <row r="204" s="1" customFormat="1" x14ac:dyDescent="0.25"/>
    <row r="205" s="1" customFormat="1" x14ac:dyDescent="0.25"/>
    <row r="206" s="1" customFormat="1" x14ac:dyDescent="0.25"/>
    <row r="207" s="1" customFormat="1" x14ac:dyDescent="0.25"/>
    <row r="208" s="1" customFormat="1" x14ac:dyDescent="0.25"/>
    <row r="209" s="1" customFormat="1" x14ac:dyDescent="0.25"/>
    <row r="210" s="1" customFormat="1" x14ac:dyDescent="0.25"/>
    <row r="211" s="1" customFormat="1" x14ac:dyDescent="0.25"/>
    <row r="212" s="1" customFormat="1" x14ac:dyDescent="0.25"/>
    <row r="213" s="1" customFormat="1" x14ac:dyDescent="0.25"/>
    <row r="214" s="1" customFormat="1" x14ac:dyDescent="0.25"/>
    <row r="215" s="1" customFormat="1" x14ac:dyDescent="0.25"/>
    <row r="216" s="1" customFormat="1" x14ac:dyDescent="0.25"/>
    <row r="217" s="1" customFormat="1" x14ac:dyDescent="0.25"/>
    <row r="218" s="1" customFormat="1" x14ac:dyDescent="0.25"/>
    <row r="219" s="1" customFormat="1" x14ac:dyDescent="0.25"/>
    <row r="220" s="1" customFormat="1" x14ac:dyDescent="0.25"/>
    <row r="221" s="1" customFormat="1" x14ac:dyDescent="0.25"/>
    <row r="222" s="1" customFormat="1" x14ac:dyDescent="0.25"/>
    <row r="223" s="1" customFormat="1" x14ac:dyDescent="0.25"/>
    <row r="224" s="1" customFormat="1" x14ac:dyDescent="0.25"/>
    <row r="225" s="1" customFormat="1" x14ac:dyDescent="0.25"/>
    <row r="226" s="1" customFormat="1" x14ac:dyDescent="0.25"/>
    <row r="227" s="1" customFormat="1" x14ac:dyDescent="0.25"/>
    <row r="228" s="1" customFormat="1" x14ac:dyDescent="0.25"/>
  </sheetData>
  <sheetProtection algorithmName="SHA-512" hashValue="5BzRhepIEYpSCT0xHEOcxUPt6X0szDk1zG0FX8cGz8TgJonLgvsz3rVTFtJr82xSTd6Avfs7LFXL6H2d/4befA==" saltValue="DZVdLSUkO7Dbyqt5JLEefw==" spinCount="100000" sheet="1" objects="1" scenarios="1"/>
  <mergeCells count="53">
    <mergeCell ref="E97:G97"/>
    <mergeCell ref="I97:J97"/>
    <mergeCell ref="N97:P97"/>
    <mergeCell ref="I87:J87"/>
    <mergeCell ref="B90:Q90"/>
    <mergeCell ref="B91:Q91"/>
    <mergeCell ref="B92:Q92"/>
    <mergeCell ref="C95:F95"/>
    <mergeCell ref="G95:J95"/>
    <mergeCell ref="N95:P95"/>
    <mergeCell ref="I83:J83"/>
    <mergeCell ref="I61:J61"/>
    <mergeCell ref="I63:J63"/>
    <mergeCell ref="I65:J65"/>
    <mergeCell ref="I67:J67"/>
    <mergeCell ref="I69:J69"/>
    <mergeCell ref="I71:J71"/>
    <mergeCell ref="I73:J73"/>
    <mergeCell ref="I75:J75"/>
    <mergeCell ref="I77:J77"/>
    <mergeCell ref="I79:J79"/>
    <mergeCell ref="I81:J81"/>
    <mergeCell ref="L56:Q57"/>
    <mergeCell ref="I57:J57"/>
    <mergeCell ref="I37:J37"/>
    <mergeCell ref="I39:J39"/>
    <mergeCell ref="P39:Q39"/>
    <mergeCell ref="I41:J41"/>
    <mergeCell ref="I45:J45"/>
    <mergeCell ref="K45:Q45"/>
    <mergeCell ref="I47:J47"/>
    <mergeCell ref="I49:J49"/>
    <mergeCell ref="I51:J51"/>
    <mergeCell ref="I53:J53"/>
    <mergeCell ref="I55:J55"/>
    <mergeCell ref="I35:J35"/>
    <mergeCell ref="K18:P18"/>
    <mergeCell ref="K20:P20"/>
    <mergeCell ref="M22:N22"/>
    <mergeCell ref="K24:P24"/>
    <mergeCell ref="O28:P28"/>
    <mergeCell ref="P31:Q31"/>
    <mergeCell ref="P32:Q32"/>
    <mergeCell ref="I33:J33"/>
    <mergeCell ref="P33:Q33"/>
    <mergeCell ref="T24:U24"/>
    <mergeCell ref="K26:Q26"/>
    <mergeCell ref="K6:P6"/>
    <mergeCell ref="K8:P8"/>
    <mergeCell ref="K10:P10"/>
    <mergeCell ref="K12:P12"/>
    <mergeCell ref="K14:P14"/>
    <mergeCell ref="K16:P16"/>
  </mergeCells>
  <conditionalFormatting sqref="I49:J49 I45:J45 I47:J47 I53:J53 I55:J55 I57:J57 I51:J51">
    <cfRule type="expression" dxfId="0" priority="1">
      <formula>$O$28="No"</formula>
    </cfRule>
  </conditionalFormatting>
  <dataValidations count="6">
    <dataValidation type="custom" allowBlank="1" showInputMessage="1" showErrorMessage="1" sqref="T18" xr:uid="{186F4361-195D-4AC4-BB82-DA55B27A4302}">
      <formula1>IF(O28="NO",ISNUMBER(U28))</formula1>
    </dataValidation>
    <dataValidation type="list" showInputMessage="1" showErrorMessage="1" error="Please select one of the options listed." sqref="O28" xr:uid="{16DB7280-E0E9-4EEE-B401-F31B63C4C371}">
      <formula1>"Yes,No"</formula1>
    </dataValidation>
    <dataValidation type="list" allowBlank="1" showInputMessage="1" showErrorMessage="1" error="Please select one of the options listed" sqref="M22" xr:uid="{8AF5F872-14B9-4EE3-A58F-54ED2EC60C1E}">
      <formula1>"January, February, March, April, May, June, July, August, September, October, November, December"</formula1>
    </dataValidation>
    <dataValidation type="list" allowBlank="1" showInputMessage="1" showErrorMessage="1" error="Please select one of the options listed" sqref="P22" xr:uid="{61793529-FF82-404B-8C67-23175DDB309D}">
      <formula1>"2009,2010,2011,2012,2013,2014,2015,2016,2017,2018,2019,2020,2021,2022,2023,2024,2025,2026,2027,2028,2029,2030,2031,2032,2033,2034,2035,2036,2037,2038,2039,2040,2041,2042,2043,2044,2045,2046,2047,2048,2049,2050"</formula1>
    </dataValidation>
    <dataValidation type="date" allowBlank="1" showInputMessage="1" showErrorMessage="1" sqref="I97:J97" xr:uid="{8E2F0C5D-75F9-4802-9633-E086C96DFF1D}">
      <formula1>36892</formula1>
      <formula2>46753</formula2>
    </dataValidation>
    <dataValidation type="list" allowBlank="1" showInputMessage="1" showErrorMessage="1" sqref="W47 W51" xr:uid="{08CDB0BB-522A-45C0-A30F-8E605460937C}">
      <formula1>"Yes,No"</formula1>
    </dataValidation>
  </dataValidations>
  <pageMargins left="0.7" right="0.7" top="0.75" bottom="0.75" header="0.3" footer="0.3"/>
  <pageSetup scale="65" orientation="portrait"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E19D99938F2124C90FFC079B3E3827F" ma:contentTypeVersion="0" ma:contentTypeDescription="Create a new document." ma:contentTypeScope="" ma:versionID="7c27a91c11100aa0f2e86e5d6243739f">
  <xsd:schema xmlns:xsd="http://www.w3.org/2001/XMLSchema" xmlns:xs="http://www.w3.org/2001/XMLSchema" xmlns:p="http://schemas.microsoft.com/office/2006/metadata/properties" targetNamespace="http://schemas.microsoft.com/office/2006/metadata/properties" ma:root="true" ma:fieldsID="1b05d82d297216baf5b26c55225140df">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0F27255-C9FE-4DD9-B31F-8E6CEE64CC9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26078B3D-1922-4D92-B4BD-35A230E34A85}">
  <ds:schemaRefs>
    <ds:schemaRef ds:uri="http://schemas.microsoft.com/sharepoint/v3/contenttype/forms"/>
  </ds:schemaRefs>
</ds:datastoreItem>
</file>

<file path=customXml/itemProps3.xml><?xml version="1.0" encoding="utf-8"?>
<ds:datastoreItem xmlns:ds="http://schemas.openxmlformats.org/officeDocument/2006/customXml" ds:itemID="{57612066-6944-4B51-A8C1-CD894E3049A7}">
  <ds:schemaRefs>
    <ds:schemaRef ds:uri="http://purl.org/dc/elements/1.1/"/>
    <ds:schemaRef ds:uri="http://schemas.openxmlformats.org/package/2006/metadata/core-properties"/>
    <ds:schemaRef ds:uri="http://purl.org/dc/dcmitype/"/>
    <ds:schemaRef ds:uri="http://www.w3.org/XML/1998/namespace"/>
    <ds:schemaRef ds:uri="http://schemas.microsoft.com/office/infopath/2007/PartnerControls"/>
    <ds:schemaRef ds:uri="http://schemas.microsoft.com/office/2006/documentManagement/types"/>
    <ds:schemaRef ds:uri="http://schemas.microsoft.com/office/2006/metadata/propertie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Final</vt:lpstr>
      <vt:lpstr>Final!Print_Area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Cereceres, Adriana E</dc:creator>
  <cp:lastModifiedBy>Cereceres, Adriana E</cp:lastModifiedBy>
  <cp:lastPrinted>2023-08-17T22:14:05Z</cp:lastPrinted>
  <dcterms:created xsi:type="dcterms:W3CDTF">2023-01-31T23:36:21Z</dcterms:created>
  <dcterms:modified xsi:type="dcterms:W3CDTF">2023-08-18T17:32:10Z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0x010100BE19D99938F2124C90FFC079B3E3827F</vt:lpwstr>
  </property>
</Properties>
</file>