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filicia.hernandez\Desktop\"/>
    </mc:Choice>
  </mc:AlternateContent>
  <bookViews>
    <workbookView xWindow="360" yWindow="120" windowWidth="9720" windowHeight="6750"/>
  </bookViews>
  <sheets>
    <sheet name="Debt Service" sheetId="7" r:id="rId1"/>
  </sheets>
  <definedNames>
    <definedName name="_xlnm.Print_Area" localSheetId="0">'Debt Service'!$B$1:$G$140</definedName>
    <definedName name="_xlnm.Print_Titles" localSheetId="0">'Debt Service'!$1:$7</definedName>
  </definedNames>
  <calcPr calcId="152511"/>
</workbook>
</file>

<file path=xl/calcChain.xml><?xml version="1.0" encoding="utf-8"?>
<calcChain xmlns="http://schemas.openxmlformats.org/spreadsheetml/2006/main">
  <c r="B2" i="7" l="1"/>
  <c r="F100" i="7" l="1"/>
  <c r="C100" i="7"/>
  <c r="F74" i="7"/>
  <c r="C74" i="7"/>
  <c r="F122" i="7"/>
  <c r="C122" i="7"/>
  <c r="F120" i="7"/>
  <c r="C120" i="7"/>
  <c r="F118" i="7"/>
  <c r="C118" i="7"/>
  <c r="F60" i="7" l="1"/>
  <c r="C60" i="7"/>
  <c r="F58" i="7"/>
  <c r="C58" i="7"/>
  <c r="F56" i="7"/>
  <c r="C56" i="7"/>
  <c r="F32" i="7"/>
  <c r="C32" i="7"/>
  <c r="F30" i="7"/>
  <c r="C30" i="7"/>
  <c r="F28" i="7"/>
  <c r="C28" i="7"/>
  <c r="F18" i="7"/>
  <c r="C18" i="7"/>
  <c r="F124" i="7"/>
  <c r="F136" i="7"/>
  <c r="F128" i="7"/>
  <c r="F116" i="7"/>
  <c r="F114" i="7"/>
  <c r="F138" i="7"/>
  <c r="F134" i="7"/>
  <c r="F132" i="7"/>
  <c r="F130" i="7"/>
  <c r="F126" i="7"/>
  <c r="F112" i="7"/>
  <c r="F110" i="7"/>
  <c r="F108" i="7"/>
  <c r="F106" i="7"/>
  <c r="F104" i="7"/>
  <c r="F102" i="7"/>
  <c r="F98" i="7"/>
  <c r="F96" i="7"/>
  <c r="F94" i="7"/>
  <c r="F92" i="7"/>
  <c r="F90" i="7"/>
  <c r="F86" i="7"/>
  <c r="F84" i="7"/>
  <c r="F82" i="7"/>
  <c r="F80" i="7"/>
  <c r="F76" i="7"/>
  <c r="F52" i="7"/>
  <c r="F66" i="7"/>
  <c r="F54" i="7"/>
  <c r="F62" i="7"/>
  <c r="F78" i="7"/>
  <c r="F72" i="7"/>
  <c r="F70" i="7"/>
  <c r="F68" i="7"/>
  <c r="F64" i="7"/>
  <c r="F50" i="7"/>
  <c r="F48" i="7"/>
  <c r="F46" i="7"/>
  <c r="F44" i="7"/>
  <c r="F42" i="7"/>
  <c r="F40" i="7"/>
  <c r="F38" i="7"/>
  <c r="F36" i="7"/>
  <c r="F34" i="7"/>
  <c r="F26" i="7"/>
  <c r="F24" i="7"/>
  <c r="F20" i="7"/>
  <c r="F16" i="7"/>
  <c r="F14" i="7"/>
  <c r="F12" i="7"/>
  <c r="F10" i="7"/>
  <c r="C124" i="7"/>
  <c r="C136" i="7"/>
  <c r="C128" i="7"/>
  <c r="C116" i="7"/>
  <c r="C114" i="7"/>
  <c r="C138" i="7"/>
  <c r="C134" i="7"/>
  <c r="C132" i="7"/>
  <c r="C130" i="7"/>
  <c r="C126" i="7"/>
  <c r="C112" i="7"/>
  <c r="C110" i="7"/>
  <c r="C108" i="7"/>
  <c r="C106" i="7"/>
  <c r="C104" i="7"/>
  <c r="C102" i="7"/>
  <c r="C98" i="7"/>
  <c r="C96" i="7"/>
  <c r="C94" i="7"/>
  <c r="C92" i="7"/>
  <c r="C90" i="7"/>
  <c r="C88" i="7"/>
  <c r="C86" i="7"/>
  <c r="C84" i="7"/>
  <c r="C82" i="7"/>
  <c r="C80" i="7"/>
  <c r="C76" i="7"/>
  <c r="C52" i="7"/>
  <c r="C66" i="7"/>
  <c r="C54" i="7"/>
  <c r="C62" i="7"/>
  <c r="C78" i="7"/>
  <c r="C72" i="7"/>
  <c r="C70" i="7"/>
  <c r="C68" i="7"/>
  <c r="C64" i="7"/>
  <c r="C50" i="7"/>
  <c r="C48" i="7"/>
  <c r="C46" i="7"/>
  <c r="C44" i="7"/>
  <c r="C42" i="7"/>
  <c r="C40" i="7"/>
  <c r="C38" i="7"/>
  <c r="C36" i="7"/>
  <c r="C34" i="7"/>
  <c r="C26" i="7"/>
  <c r="C24" i="7"/>
  <c r="C20" i="7"/>
  <c r="C16" i="7"/>
  <c r="C14" i="7"/>
  <c r="C12" i="7"/>
  <c r="C10" i="7"/>
  <c r="F88" i="7" l="1"/>
  <c r="F22" i="7"/>
  <c r="D140" i="7" l="1"/>
  <c r="F140" i="7"/>
  <c r="E140" i="7"/>
</calcChain>
</file>

<file path=xl/sharedStrings.xml><?xml version="1.0" encoding="utf-8"?>
<sst xmlns="http://schemas.openxmlformats.org/spreadsheetml/2006/main" count="176" uniqueCount="48">
  <si>
    <t xml:space="preserve">      DESCRIPTION</t>
  </si>
  <si>
    <t>PRINCIPAL</t>
  </si>
  <si>
    <t>INTEREST</t>
  </si>
  <si>
    <t xml:space="preserve"> </t>
  </si>
  <si>
    <t>U.S. BANK TRUST</t>
  </si>
  <si>
    <t>G.O. Refunding Bonds Series 2005</t>
  </si>
  <si>
    <t>G.O. Pension Bonds Series 2005A</t>
  </si>
  <si>
    <t>C.O.s Series 2005</t>
  </si>
  <si>
    <t>G.O. Bonds 2006</t>
  </si>
  <si>
    <t>Equip. Acq. C.O.s 2005</t>
  </si>
  <si>
    <t>G.O. Bonds 2007</t>
  </si>
  <si>
    <t>G.O. Rfdg. Bonds 2007A</t>
  </si>
  <si>
    <t>C.O.s Series 2007</t>
  </si>
  <si>
    <t>G.O. Rfdg. Bonds 2008</t>
  </si>
  <si>
    <t>C.O.s Series 2008A</t>
  </si>
  <si>
    <t>TOTAL</t>
  </si>
  <si>
    <t>Water &amp; Sewer Ref &amp; Imp, Ser. 2006</t>
  </si>
  <si>
    <t>Water &amp; Sewer Ref &amp; Imp, Ser. 2007</t>
  </si>
  <si>
    <t>Water &amp; Sewer Ref &amp; Imp, Ser. 2008</t>
  </si>
  <si>
    <t>Water &amp; Sewer Ref &amp; Imp, Ser. 2009A</t>
  </si>
  <si>
    <t>Water &amp; Sewer Ref &amp; Imp, Ser. 2009C</t>
  </si>
  <si>
    <t>Con.Center Rev. Bonds 2009</t>
  </si>
  <si>
    <t>Equip. Acq. C.O.s 2010</t>
  </si>
  <si>
    <t>C.O.s Series 2010</t>
  </si>
  <si>
    <t>Water &amp; Sewer Ref &amp; Imp, Ser. 2010</t>
  </si>
  <si>
    <t>G.O. Rfdg. Bonds 2010A</t>
  </si>
  <si>
    <t>WELLS FARGO</t>
  </si>
  <si>
    <t>G.O. Refunding 2010C</t>
  </si>
  <si>
    <t>G.O. Taxable 2010</t>
  </si>
  <si>
    <t>G.O. Bonds BAB 2010B</t>
  </si>
  <si>
    <t>Water &amp; Sewer Ref &amp; Imp, Ser. 2011</t>
  </si>
  <si>
    <t>G.O. Refunding 2012</t>
  </si>
  <si>
    <t>Water &amp; Sewer Ref &amp; Imp. Ser. 2009B</t>
  </si>
  <si>
    <t>Water &amp; Sewer Ref &amp; Imp, Ser. 2012A</t>
  </si>
  <si>
    <t>Water &amp; Sewer Ref &amp; Imp, Ser. 2012B</t>
  </si>
  <si>
    <t>DATE</t>
  </si>
  <si>
    <t>REGISTRAR</t>
  </si>
  <si>
    <t>G.O. Pension Bonds Series 2005B</t>
  </si>
  <si>
    <t xml:space="preserve">DEBT SERVICE PAYMENTS </t>
  </si>
  <si>
    <t>PAYMENT</t>
  </si>
  <si>
    <t>PAYING AGENT/</t>
  </si>
  <si>
    <t xml:space="preserve">Note:These payments are made through wire transfer, and therefore not included in the check register.  More information regarding the City’s debt can be found in the budget information contained in this website. </t>
  </si>
  <si>
    <t>Water &amp; Sewer Ref &amp; Imp, Ser. 2009B</t>
  </si>
  <si>
    <t>Water &amp; Sewer Ref &amp; Imp, Ser. 2013</t>
  </si>
  <si>
    <t>G.O. Refunding 2013A</t>
  </si>
  <si>
    <t>G.O. Refunding 2013B</t>
  </si>
  <si>
    <t>G.O. Refunding 2014</t>
  </si>
  <si>
    <t>C.O.s Series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</si>
</sst>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3" formatCode="_(* #,##0.00_);_(* \(#,##0.00\);_(* &quot;-&quot;??_);_(@_)"/>
    <numFmt numFmtId="164" formatCode="dd\-mmm\-yy"/>
  </numFmts>
  <fonts count="16">
    <font>
      <sz val="10"/>
      <name val="Arial"/>
    </font>
    <font>
      <sz val="10"/>
      <color indexed="8"/>
      <name val="Arial"/>
      <family val="2"/>
    </font>
    <font>
      <sz val="10"/>
      <name val="Arial"/>
      <family val="2"/>
    </font>
    <font>
      <b/>
      <sz val="10"/>
      <name val="Arial"/>
      <family val="2"/>
    </font>
    <font>
      <b/>
      <sz val="18"/>
      <color indexed="8"/>
      <name val="TimesNewRomanPS"/>
    </font>
    <font>
      <b/>
      <sz val="14"/>
      <color indexed="8"/>
      <name val="TimesNewRomanPS"/>
    </font>
    <font>
      <sz val="14"/>
      <color indexed="8"/>
      <name val="TimesNewRomanPS"/>
    </font>
    <font>
      <sz val="14"/>
      <color indexed="8"/>
      <name val="Times New Roman"/>
      <family val="1"/>
    </font>
    <font>
      <sz val="10"/>
      <name val="Times New Roman"/>
      <family val="1"/>
    </font>
    <font>
      <b/>
      <sz val="14"/>
      <color indexed="8"/>
      <name val="Times New Roman"/>
      <family val="1"/>
    </font>
    <font>
      <sz val="14"/>
      <name val="Times New Roman"/>
      <family val="1"/>
    </font>
    <font>
      <sz val="12"/>
      <name val="Arial"/>
      <family val="2"/>
    </font>
    <font>
      <b/>
      <sz val="20"/>
      <color indexed="8"/>
      <name val="TimesNewRomanPS"/>
    </font>
    <font>
      <b/>
      <sz val="16"/>
      <color indexed="8"/>
      <name val="TimesNewRomanPS"/>
    </font>
    <font>
      <sz val="10"/>
      <name val="Arial"/>
      <family val="2"/>
    </font>
    <font>
      <sz val="10"/>
      <color theme="0" tint="-0.34998626667073579"/>
      <name val="Arial"/>
      <family val="2"/>
    </font>
  </fonts>
  <fills count="4">
    <fill>
      <patternFill patternType="none"/>
    </fill>
    <fill>
      <patternFill patternType="gray125"/>
    </fill>
    <fill>
      <patternFill patternType="solid">
        <fgColor theme="0"/>
        <bgColor indexed="64"/>
      </patternFill>
    </fill>
    <fill>
      <patternFill patternType="gray125">
        <bgColor theme="0"/>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64"/>
      </right>
      <top/>
      <bottom style="thin">
        <color indexed="8"/>
      </bottom>
      <diagonal/>
    </border>
    <border>
      <left style="thin">
        <color indexed="8"/>
      </left>
      <right/>
      <top/>
      <bottom/>
      <diagonal/>
    </border>
    <border>
      <left/>
      <right/>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style="thin">
        <color indexed="8"/>
      </left>
      <right/>
      <top/>
      <bottom style="thin">
        <color indexed="64"/>
      </bottom>
      <diagonal/>
    </border>
    <border>
      <left style="thin">
        <color indexed="8"/>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bottom/>
      <diagonal/>
    </border>
    <border>
      <left style="thin">
        <color indexed="64"/>
      </left>
      <right/>
      <top style="thin">
        <color indexed="8"/>
      </top>
      <bottom/>
      <diagonal/>
    </border>
    <border>
      <left style="thin">
        <color indexed="8"/>
      </left>
      <right style="thin">
        <color indexed="8"/>
      </right>
      <top/>
      <bottom/>
      <diagonal/>
    </border>
    <border>
      <left/>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2" fillId="0" borderId="0"/>
    <xf numFmtId="43" fontId="14" fillId="0" borderId="0" applyFont="0" applyFill="0" applyBorder="0" applyAlignment="0" applyProtection="0"/>
  </cellStyleXfs>
  <cellXfs count="100">
    <xf numFmtId="0" fontId="0" fillId="0" borderId="0" xfId="0"/>
    <xf numFmtId="7" fontId="6" fillId="2" borderId="4" xfId="0" applyNumberFormat="1" applyFont="1" applyFill="1" applyBorder="1"/>
    <xf numFmtId="7" fontId="6" fillId="2" borderId="5" xfId="0" applyNumberFormat="1" applyFont="1" applyFill="1" applyBorder="1"/>
    <xf numFmtId="7" fontId="6" fillId="2" borderId="7" xfId="0" applyNumberFormat="1" applyFont="1" applyFill="1" applyBorder="1"/>
    <xf numFmtId="0" fontId="0" fillId="2" borderId="2" xfId="0" applyNumberFormat="1" applyFill="1" applyBorder="1"/>
    <xf numFmtId="0" fontId="0" fillId="2" borderId="8" xfId="0" applyNumberFormat="1" applyFill="1" applyBorder="1"/>
    <xf numFmtId="7" fontId="6" fillId="2" borderId="9" xfId="0" applyNumberFormat="1" applyFont="1" applyFill="1" applyBorder="1"/>
    <xf numFmtId="7" fontId="6" fillId="2" borderId="10" xfId="0" applyNumberFormat="1" applyFont="1" applyFill="1" applyBorder="1"/>
    <xf numFmtId="7" fontId="6" fillId="2" borderId="11" xfId="0" applyNumberFormat="1" applyFont="1" applyFill="1" applyBorder="1"/>
    <xf numFmtId="7" fontId="6" fillId="2" borderId="13" xfId="0" applyNumberFormat="1" applyFont="1" applyFill="1" applyBorder="1"/>
    <xf numFmtId="7" fontId="6" fillId="2" borderId="2" xfId="0" applyNumberFormat="1" applyFont="1" applyFill="1" applyBorder="1"/>
    <xf numFmtId="7" fontId="6" fillId="2" borderId="3" xfId="0" applyNumberFormat="1" applyFont="1" applyFill="1" applyBorder="1"/>
    <xf numFmtId="7" fontId="6" fillId="2" borderId="1" xfId="0" applyNumberFormat="1" applyFont="1" applyFill="1" applyBorder="1"/>
    <xf numFmtId="0" fontId="2" fillId="2" borderId="0" xfId="0" applyFont="1" applyFill="1"/>
    <xf numFmtId="0" fontId="2" fillId="2" borderId="0" xfId="0" applyNumberFormat="1" applyFont="1" applyFill="1"/>
    <xf numFmtId="0" fontId="2" fillId="2" borderId="0" xfId="0" applyNumberFormat="1" applyFont="1" applyFill="1" applyBorder="1"/>
    <xf numFmtId="0" fontId="0" fillId="2" borderId="0" xfId="0" applyFill="1"/>
    <xf numFmtId="0" fontId="6" fillId="2" borderId="0" xfId="0" applyNumberFormat="1" applyFont="1" applyFill="1" applyBorder="1"/>
    <xf numFmtId="0" fontId="5" fillId="3" borderId="5" xfId="0" applyNumberFormat="1" applyFont="1" applyFill="1" applyBorder="1"/>
    <xf numFmtId="0" fontId="5" fillId="3" borderId="19" xfId="0" applyNumberFormat="1" applyFont="1" applyFill="1" applyBorder="1"/>
    <xf numFmtId="0" fontId="5" fillId="3" borderId="4" xfId="0" applyNumberFormat="1" applyFont="1" applyFill="1" applyBorder="1" applyAlignment="1">
      <alignment horizontal="center"/>
    </xf>
    <xf numFmtId="0" fontId="5" fillId="3" borderId="7" xfId="0" applyNumberFormat="1" applyFont="1" applyFill="1" applyBorder="1" applyAlignment="1">
      <alignment horizontal="center"/>
    </xf>
    <xf numFmtId="7" fontId="6" fillId="2" borderId="14" xfId="0" applyNumberFormat="1" applyFont="1" applyFill="1" applyBorder="1"/>
    <xf numFmtId="0" fontId="6" fillId="2" borderId="15" xfId="0" applyNumberFormat="1" applyFont="1" applyFill="1" applyBorder="1"/>
    <xf numFmtId="7" fontId="6" fillId="2" borderId="16" xfId="0" applyNumberFormat="1" applyFont="1" applyFill="1" applyBorder="1"/>
    <xf numFmtId="7" fontId="6" fillId="2" borderId="22" xfId="0" applyNumberFormat="1" applyFont="1" applyFill="1" applyBorder="1"/>
    <xf numFmtId="0" fontId="6" fillId="2" borderId="3" xfId="0" applyNumberFormat="1" applyFont="1" applyFill="1" applyBorder="1"/>
    <xf numFmtId="0" fontId="7" fillId="2" borderId="3" xfId="0" applyNumberFormat="1" applyFont="1" applyFill="1" applyBorder="1" applyAlignment="1">
      <alignment horizontal="center"/>
    </xf>
    <xf numFmtId="7" fontId="6" fillId="2" borderId="23" xfId="0" applyNumberFormat="1" applyFont="1" applyFill="1" applyBorder="1"/>
    <xf numFmtId="0" fontId="5" fillId="3" borderId="13" xfId="0" applyNumberFormat="1" applyFont="1" applyFill="1" applyBorder="1" applyAlignment="1">
      <alignment horizontal="center"/>
    </xf>
    <xf numFmtId="7" fontId="6" fillId="2" borderId="24" xfId="0" applyNumberFormat="1" applyFont="1" applyFill="1" applyBorder="1"/>
    <xf numFmtId="0" fontId="5" fillId="3" borderId="27" xfId="0" applyNumberFormat="1" applyFont="1" applyFill="1" applyBorder="1" applyAlignment="1">
      <alignment horizontal="center"/>
    </xf>
    <xf numFmtId="0" fontId="6" fillId="2" borderId="11" xfId="0" applyNumberFormat="1" applyFont="1" applyFill="1" applyBorder="1"/>
    <xf numFmtId="0" fontId="6" fillId="2" borderId="12" xfId="0" applyNumberFormat="1" applyFont="1" applyFill="1" applyBorder="1"/>
    <xf numFmtId="0" fontId="6" fillId="2" borderId="25" xfId="0" applyNumberFormat="1" applyFont="1" applyFill="1" applyBorder="1"/>
    <xf numFmtId="0" fontId="6" fillId="2" borderId="8" xfId="0" applyNumberFormat="1" applyFont="1" applyFill="1" applyBorder="1"/>
    <xf numFmtId="0" fontId="6" fillId="2" borderId="1" xfId="0" applyNumberFormat="1" applyFont="1" applyFill="1" applyBorder="1"/>
    <xf numFmtId="0" fontId="5" fillId="3" borderId="21" xfId="0" applyNumberFormat="1" applyFont="1" applyFill="1" applyBorder="1" applyAlignment="1">
      <alignment horizontal="center"/>
    </xf>
    <xf numFmtId="0" fontId="6" fillId="2" borderId="26" xfId="0" applyNumberFormat="1" applyFont="1" applyFill="1" applyBorder="1"/>
    <xf numFmtId="0" fontId="6" fillId="2" borderId="22" xfId="0" applyNumberFormat="1" applyFont="1" applyFill="1" applyBorder="1" applyAlignment="1">
      <alignment horizontal="center"/>
    </xf>
    <xf numFmtId="0" fontId="6" fillId="2" borderId="1" xfId="0" applyNumberFormat="1" applyFont="1" applyFill="1" applyBorder="1" applyAlignment="1">
      <alignment horizontal="center"/>
    </xf>
    <xf numFmtId="164" fontId="6" fillId="2" borderId="20" xfId="0" applyNumberFormat="1" applyFont="1" applyFill="1" applyBorder="1" applyAlignment="1">
      <alignment horizontal="center"/>
    </xf>
    <xf numFmtId="0" fontId="6" fillId="2" borderId="28" xfId="0" applyNumberFormat="1" applyFont="1" applyFill="1" applyBorder="1" applyAlignment="1">
      <alignment horizontal="center"/>
    </xf>
    <xf numFmtId="0" fontId="7" fillId="2" borderId="2" xfId="0" applyNumberFormat="1" applyFont="1" applyFill="1" applyBorder="1" applyAlignment="1">
      <alignment horizontal="center"/>
    </xf>
    <xf numFmtId="0" fontId="10" fillId="2" borderId="2" xfId="0" applyNumberFormat="1" applyFont="1" applyFill="1" applyBorder="1" applyAlignment="1">
      <alignment horizontal="center"/>
    </xf>
    <xf numFmtId="164" fontId="6" fillId="2" borderId="17" xfId="0" applyNumberFormat="1" applyFont="1" applyFill="1" applyBorder="1" applyAlignment="1">
      <alignment horizontal="center"/>
    </xf>
    <xf numFmtId="164" fontId="6" fillId="2" borderId="26" xfId="0" applyNumberFormat="1" applyFont="1" applyFill="1" applyBorder="1" applyAlignment="1">
      <alignment horizontal="center"/>
    </xf>
    <xf numFmtId="0" fontId="6" fillId="2" borderId="2" xfId="0" applyNumberFormat="1" applyFont="1" applyFill="1" applyBorder="1" applyAlignment="1">
      <alignment horizontal="center"/>
    </xf>
    <xf numFmtId="0" fontId="2" fillId="2" borderId="0" xfId="0" applyFont="1" applyFill="1" applyBorder="1"/>
    <xf numFmtId="0" fontId="8" fillId="2" borderId="0" xfId="0" applyFont="1" applyFill="1" applyAlignment="1">
      <alignment horizontal="center"/>
    </xf>
    <xf numFmtId="0" fontId="1" fillId="2" borderId="0" xfId="0" applyNumberFormat="1" applyFont="1" applyFill="1" applyAlignment="1">
      <alignment horizontal="center"/>
    </xf>
    <xf numFmtId="0" fontId="2" fillId="2" borderId="0" xfId="0" applyNumberFormat="1" applyFont="1" applyFill="1" applyAlignment="1">
      <alignment horizontal="center"/>
    </xf>
    <xf numFmtId="0" fontId="0" fillId="2" borderId="0" xfId="0" applyNumberFormat="1" applyFill="1"/>
    <xf numFmtId="0" fontId="0" fillId="2" borderId="0" xfId="0" applyNumberFormat="1" applyFill="1" applyBorder="1"/>
    <xf numFmtId="0" fontId="2" fillId="2" borderId="0" xfId="0" applyNumberFormat="1" applyFont="1" applyFill="1" applyBorder="1" applyAlignment="1">
      <alignment horizontal="center"/>
    </xf>
    <xf numFmtId="0" fontId="3" fillId="2" borderId="0" xfId="0" applyNumberFormat="1" applyFont="1" applyFill="1" applyBorder="1" applyAlignment="1">
      <alignment horizontal="center"/>
    </xf>
    <xf numFmtId="0" fontId="2" fillId="2" borderId="0" xfId="0" quotePrefix="1" applyNumberFormat="1" applyFont="1" applyFill="1" applyBorder="1" applyAlignment="1">
      <alignment horizontal="center"/>
    </xf>
    <xf numFmtId="0" fontId="2" fillId="2" borderId="0" xfId="0" applyFont="1" applyFill="1" applyBorder="1" applyAlignment="1">
      <alignment horizontal="center"/>
    </xf>
    <xf numFmtId="0" fontId="1" fillId="2" borderId="0" xfId="0" quotePrefix="1" applyNumberFormat="1" applyFont="1" applyFill="1" applyBorder="1" applyAlignment="1">
      <alignment horizontal="center"/>
    </xf>
    <xf numFmtId="0" fontId="0" fillId="2" borderId="0" xfId="0" applyFill="1" applyBorder="1"/>
    <xf numFmtId="0" fontId="9" fillId="3" borderId="1" xfId="0" applyNumberFormat="1" applyFont="1" applyFill="1" applyBorder="1" applyAlignment="1">
      <alignment horizontal="center"/>
    </xf>
    <xf numFmtId="0" fontId="6" fillId="3" borderId="15" xfId="0" applyNumberFormat="1" applyFont="1" applyFill="1" applyBorder="1"/>
    <xf numFmtId="7" fontId="6" fillId="3" borderId="3" xfId="0" applyNumberFormat="1" applyFont="1" applyFill="1" applyBorder="1"/>
    <xf numFmtId="0" fontId="8" fillId="3" borderId="2" xfId="0" applyFont="1" applyFill="1" applyBorder="1" applyAlignment="1">
      <alignment horizontal="center"/>
    </xf>
    <xf numFmtId="0" fontId="0" fillId="3" borderId="23" xfId="0" applyFill="1" applyBorder="1"/>
    <xf numFmtId="0" fontId="8" fillId="3" borderId="1" xfId="0" applyFont="1" applyFill="1" applyBorder="1" applyAlignment="1">
      <alignment horizontal="center"/>
    </xf>
    <xf numFmtId="0" fontId="5" fillId="3" borderId="1" xfId="0" applyNumberFormat="1" applyFont="1" applyFill="1" applyBorder="1" applyAlignment="1">
      <alignment horizontal="right"/>
    </xf>
    <xf numFmtId="0" fontId="0" fillId="3" borderId="0" xfId="0" applyFill="1" applyBorder="1"/>
    <xf numFmtId="7" fontId="5" fillId="3" borderId="1" xfId="0" applyNumberFormat="1" applyFont="1" applyFill="1" applyBorder="1"/>
    <xf numFmtId="0" fontId="1" fillId="2" borderId="0" xfId="0" applyNumberFormat="1" applyFont="1" applyFill="1" applyBorder="1" applyAlignment="1">
      <alignment horizontal="center" wrapText="1"/>
    </xf>
    <xf numFmtId="0" fontId="2" fillId="2" borderId="0" xfId="0" applyNumberFormat="1" applyFont="1" applyFill="1" applyBorder="1" applyAlignment="1">
      <alignment horizontal="center" wrapText="1"/>
    </xf>
    <xf numFmtId="0" fontId="0" fillId="2" borderId="0" xfId="0" applyNumberFormat="1" applyFill="1" applyBorder="1" applyAlignment="1">
      <alignment wrapText="1"/>
    </xf>
    <xf numFmtId="0" fontId="0" fillId="2" borderId="0" xfId="0" applyFill="1" applyAlignment="1">
      <alignment wrapText="1"/>
    </xf>
    <xf numFmtId="0" fontId="5" fillId="3" borderId="15" xfId="0" applyNumberFormat="1" applyFont="1" applyFill="1" applyBorder="1"/>
    <xf numFmtId="0" fontId="5" fillId="3" borderId="3" xfId="0" applyNumberFormat="1" applyFont="1" applyFill="1" applyBorder="1" applyAlignment="1">
      <alignment horizontal="center"/>
    </xf>
    <xf numFmtId="0" fontId="4" fillId="2" borderId="0" xfId="0" applyNumberFormat="1" applyFont="1" applyFill="1" applyBorder="1" applyAlignment="1">
      <alignment horizontal="center" wrapText="1"/>
    </xf>
    <xf numFmtId="0" fontId="4" fillId="2" borderId="22" xfId="0" applyNumberFormat="1" applyFont="1" applyFill="1" applyBorder="1" applyAlignment="1">
      <alignment horizontal="center" wrapText="1"/>
    </xf>
    <xf numFmtId="0" fontId="9" fillId="3" borderId="3" xfId="0" applyNumberFormat="1" applyFont="1" applyFill="1" applyBorder="1" applyAlignment="1">
      <alignment horizontal="center"/>
    </xf>
    <xf numFmtId="0" fontId="5" fillId="3" borderId="0" xfId="0" applyNumberFormat="1" applyFont="1" applyFill="1" applyBorder="1" applyAlignment="1">
      <alignment horizontal="center"/>
    </xf>
    <xf numFmtId="0" fontId="4" fillId="2" borderId="12" xfId="0" applyNumberFormat="1" applyFont="1" applyFill="1" applyBorder="1" applyAlignment="1">
      <alignment horizontal="center" wrapText="1"/>
    </xf>
    <xf numFmtId="0" fontId="11" fillId="2" borderId="6" xfId="0" applyFont="1" applyFill="1" applyBorder="1" applyAlignment="1">
      <alignment vertical="center" wrapText="1"/>
    </xf>
    <xf numFmtId="0" fontId="11" fillId="2" borderId="23" xfId="0" applyFont="1" applyFill="1" applyBorder="1" applyAlignment="1">
      <alignment vertical="center" wrapText="1"/>
    </xf>
    <xf numFmtId="0" fontId="11" fillId="2" borderId="11" xfId="0" applyFont="1" applyFill="1" applyBorder="1" applyAlignment="1">
      <alignment horizontal="left" vertical="center" wrapText="1" indent="2"/>
    </xf>
    <xf numFmtId="7" fontId="2" fillId="2" borderId="0" xfId="0" applyNumberFormat="1" applyFont="1" applyFill="1" applyBorder="1" applyAlignment="1">
      <alignment horizontal="center"/>
    </xf>
    <xf numFmtId="0" fontId="6" fillId="2" borderId="29" xfId="0" applyNumberFormat="1" applyFont="1" applyFill="1" applyBorder="1" applyAlignment="1">
      <alignment horizontal="center"/>
    </xf>
    <xf numFmtId="7" fontId="2" fillId="2" borderId="0" xfId="0" applyNumberFormat="1" applyFont="1" applyFill="1" applyBorder="1"/>
    <xf numFmtId="7" fontId="0" fillId="2" borderId="0" xfId="0" applyNumberFormat="1" applyFill="1"/>
    <xf numFmtId="7" fontId="0" fillId="2" borderId="0" xfId="0" applyNumberFormat="1" applyFill="1" applyBorder="1"/>
    <xf numFmtId="7" fontId="2" fillId="2" borderId="0" xfId="0" applyNumberFormat="1" applyFont="1" applyFill="1"/>
    <xf numFmtId="43" fontId="0" fillId="2" borderId="0" xfId="2" applyFont="1" applyFill="1" applyBorder="1"/>
    <xf numFmtId="0" fontId="15" fillId="2" borderId="0" xfId="0" applyNumberFormat="1" applyFont="1" applyFill="1" applyAlignment="1">
      <alignment horizontal="center"/>
    </xf>
    <xf numFmtId="0" fontId="12" fillId="2" borderId="8" xfId="0" applyNumberFormat="1" applyFont="1" applyFill="1" applyBorder="1" applyAlignment="1">
      <alignment horizontal="center" wrapText="1"/>
    </xf>
    <xf numFmtId="0" fontId="12" fillId="2" borderId="18" xfId="0" applyNumberFormat="1" applyFont="1" applyFill="1" applyBorder="1" applyAlignment="1">
      <alignment horizontal="center" wrapText="1"/>
    </xf>
    <xf numFmtId="0" fontId="12" fillId="2" borderId="24" xfId="0" applyNumberFormat="1" applyFont="1" applyFill="1" applyBorder="1" applyAlignment="1">
      <alignment horizontal="center" wrapText="1"/>
    </xf>
    <xf numFmtId="0" fontId="11" fillId="2" borderId="1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2" xfId="0" applyNumberFormat="1" applyFont="1" applyFill="1" applyBorder="1" applyAlignment="1">
      <alignment horizontal="center" wrapText="1"/>
    </xf>
    <xf numFmtId="0" fontId="13" fillId="2" borderId="0" xfId="0" applyNumberFormat="1" applyFont="1" applyFill="1" applyBorder="1" applyAlignment="1">
      <alignment horizontal="center" wrapText="1"/>
    </xf>
    <xf numFmtId="0" fontId="13" fillId="2" borderId="22" xfId="0" applyNumberFormat="1" applyFont="1" applyFill="1" applyBorder="1" applyAlignment="1">
      <alignment horizontal="center" wrapText="1"/>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0"/>
  <sheetViews>
    <sheetView tabSelected="1" view="pageBreakPreview" topLeftCell="B1" zoomScale="70" zoomScaleNormal="100" zoomScaleSheetLayoutView="70" workbookViewId="0">
      <selection activeCell="F44" sqref="F44"/>
    </sheetView>
  </sheetViews>
  <sheetFormatPr defaultRowHeight="12.75"/>
  <cols>
    <col min="1" max="1" width="9.140625" style="16"/>
    <col min="2" max="2" width="44.85546875" style="16" bestFit="1" customWidth="1"/>
    <col min="3" max="3" width="15.140625" style="16" bestFit="1" customWidth="1"/>
    <col min="4" max="5" width="28.7109375" style="16" bestFit="1" customWidth="1"/>
    <col min="6" max="6" width="29.28515625" style="16" bestFit="1" customWidth="1"/>
    <col min="7" max="7" width="24" style="49" bestFit="1" customWidth="1"/>
    <col min="8" max="8" width="7.140625" style="16" customWidth="1"/>
    <col min="9" max="9" width="16" style="16" bestFit="1" customWidth="1"/>
    <col min="10" max="10" width="14.5703125" style="16" bestFit="1" customWidth="1"/>
    <col min="11" max="11" width="15.5703125" style="16" bestFit="1" customWidth="1"/>
    <col min="12" max="12" width="15.5703125" style="59" bestFit="1" customWidth="1"/>
    <col min="13" max="14" width="6.5703125" style="16" bestFit="1" customWidth="1"/>
    <col min="15" max="16384" width="9.140625" style="16"/>
  </cols>
  <sheetData>
    <row r="1" spans="2:13" ht="22.5" customHeight="1">
      <c r="B1" s="91" t="s">
        <v>38</v>
      </c>
      <c r="C1" s="92"/>
      <c r="D1" s="92"/>
      <c r="E1" s="92"/>
      <c r="F1" s="92"/>
      <c r="G1" s="93"/>
      <c r="H1" s="50"/>
      <c r="I1" s="51"/>
      <c r="J1" s="51"/>
      <c r="K1" s="52"/>
      <c r="L1" s="53"/>
      <c r="M1" s="52"/>
    </row>
    <row r="2" spans="2:13" ht="22.5" customHeight="1">
      <c r="B2" s="97" t="str">
        <f>CONCATENATE("for Fiscal Year 20",(I5-1),"-",(I5))</f>
        <v>for Fiscal Year 2014-15</v>
      </c>
      <c r="C2" s="98"/>
      <c r="D2" s="98"/>
      <c r="E2" s="98"/>
      <c r="F2" s="98"/>
      <c r="G2" s="99"/>
      <c r="H2" s="50"/>
      <c r="I2" s="51"/>
      <c r="J2" s="51"/>
      <c r="K2" s="52"/>
      <c r="L2" s="53"/>
      <c r="M2" s="52"/>
    </row>
    <row r="3" spans="2:13" ht="10.5" customHeight="1">
      <c r="B3" s="79"/>
      <c r="C3" s="75"/>
      <c r="D3" s="75"/>
      <c r="E3" s="75"/>
      <c r="F3" s="75"/>
      <c r="G3" s="76"/>
      <c r="H3" s="50"/>
      <c r="J3" s="51"/>
      <c r="K3" s="52"/>
      <c r="L3" s="53"/>
      <c r="M3" s="52"/>
    </row>
    <row r="4" spans="2:13" s="72" customFormat="1" ht="27.75" customHeight="1">
      <c r="B4" s="94" t="s">
        <v>41</v>
      </c>
      <c r="C4" s="95"/>
      <c r="D4" s="95"/>
      <c r="E4" s="95"/>
      <c r="F4" s="95"/>
      <c r="G4" s="96"/>
      <c r="H4" s="69"/>
      <c r="I4" s="70"/>
      <c r="J4" s="70"/>
      <c r="K4" s="71"/>
      <c r="L4" s="71"/>
      <c r="M4" s="71"/>
    </row>
    <row r="5" spans="2:13" s="72" customFormat="1" ht="15" customHeight="1">
      <c r="B5" s="82"/>
      <c r="C5" s="80"/>
      <c r="D5" s="80"/>
      <c r="E5" s="80"/>
      <c r="F5" s="80"/>
      <c r="G5" s="81"/>
      <c r="H5" s="69"/>
      <c r="I5" s="90">
        <v>15</v>
      </c>
      <c r="J5" s="70"/>
      <c r="K5" s="71"/>
      <c r="L5" s="71"/>
      <c r="M5" s="71"/>
    </row>
    <row r="6" spans="2:13" ht="18.75">
      <c r="B6" s="73"/>
      <c r="C6" s="78" t="s">
        <v>39</v>
      </c>
      <c r="D6" s="18"/>
      <c r="E6" s="19"/>
      <c r="F6" s="74"/>
      <c r="G6" s="77" t="s">
        <v>40</v>
      </c>
      <c r="H6" s="54"/>
      <c r="I6" s="54"/>
      <c r="J6" s="54"/>
      <c r="K6" s="15"/>
      <c r="L6" s="15"/>
      <c r="M6" s="14"/>
    </row>
    <row r="7" spans="2:13" ht="18.75">
      <c r="B7" s="31" t="s">
        <v>0</v>
      </c>
      <c r="C7" s="37" t="s">
        <v>35</v>
      </c>
      <c r="D7" s="21" t="s">
        <v>1</v>
      </c>
      <c r="E7" s="20" t="s">
        <v>2</v>
      </c>
      <c r="F7" s="29" t="s">
        <v>15</v>
      </c>
      <c r="G7" s="60" t="s">
        <v>36</v>
      </c>
      <c r="H7" s="55"/>
      <c r="I7" s="55"/>
      <c r="J7" s="55"/>
      <c r="K7" s="55"/>
      <c r="L7" s="15"/>
      <c r="M7" s="14"/>
    </row>
    <row r="8" spans="2:13" ht="12.75" customHeight="1">
      <c r="B8" s="4"/>
      <c r="C8" s="84"/>
      <c r="D8" s="4"/>
      <c r="E8" s="5"/>
      <c r="F8" s="4"/>
      <c r="G8" s="44"/>
      <c r="H8" s="54"/>
      <c r="I8" s="54"/>
      <c r="J8" s="54"/>
      <c r="K8" s="54"/>
      <c r="L8" s="15"/>
      <c r="M8" s="14"/>
    </row>
    <row r="9" spans="2:13" ht="12.75" customHeight="1">
      <c r="B9" s="34"/>
      <c r="C9" s="39"/>
      <c r="D9" s="7"/>
      <c r="E9" s="7"/>
      <c r="F9" s="10"/>
      <c r="G9" s="43"/>
      <c r="H9" s="54"/>
      <c r="I9" s="54"/>
      <c r="J9" s="54"/>
      <c r="K9" s="54"/>
      <c r="L9" s="15"/>
      <c r="M9" s="14"/>
    </row>
    <row r="10" spans="2:13" ht="18.75" customHeight="1">
      <c r="B10" s="32" t="s">
        <v>16</v>
      </c>
      <c r="C10" s="41" t="str">
        <f>CONCATENATE("01-Oct-",($I$5-1))</f>
        <v>01-Oct-14</v>
      </c>
      <c r="D10" s="6">
        <v>7900000</v>
      </c>
      <c r="E10" s="6">
        <v>2032659.38</v>
      </c>
      <c r="F10" s="12">
        <f>D10+E10</f>
        <v>9932659.379999999</v>
      </c>
      <c r="G10" s="40" t="s">
        <v>4</v>
      </c>
      <c r="H10" s="56"/>
      <c r="I10" s="54"/>
      <c r="J10" s="56"/>
      <c r="K10" s="54"/>
      <c r="L10" s="15"/>
      <c r="M10" s="14"/>
    </row>
    <row r="11" spans="2:13" ht="12.75" customHeight="1">
      <c r="B11" s="23" t="s">
        <v>3</v>
      </c>
      <c r="C11" s="39"/>
      <c r="D11" s="2" t="s">
        <v>3</v>
      </c>
      <c r="E11" s="2" t="s">
        <v>3</v>
      </c>
      <c r="F11" s="11" t="s">
        <v>3</v>
      </c>
      <c r="G11" s="43"/>
      <c r="H11" s="54"/>
      <c r="I11" s="54"/>
      <c r="J11" s="54"/>
      <c r="K11" s="54"/>
      <c r="L11" s="15"/>
      <c r="M11" s="14"/>
    </row>
    <row r="12" spans="2:13" ht="18.75" customHeight="1">
      <c r="B12" s="32" t="s">
        <v>17</v>
      </c>
      <c r="C12" s="41" t="str">
        <f>CONCATENATE("01-Oct-",($I$5-1))</f>
        <v>01-Oct-14</v>
      </c>
      <c r="D12" s="3">
        <v>45225000</v>
      </c>
      <c r="E12" s="2">
        <v>13350506.26</v>
      </c>
      <c r="F12" s="12">
        <f>D12+E12</f>
        <v>58575506.259999998</v>
      </c>
      <c r="G12" s="40" t="s">
        <v>4</v>
      </c>
      <c r="H12" s="56"/>
      <c r="I12" s="54"/>
      <c r="J12" s="56"/>
      <c r="K12" s="54"/>
      <c r="L12" s="15"/>
      <c r="M12" s="14"/>
    </row>
    <row r="13" spans="2:13" ht="12.75" customHeight="1">
      <c r="B13" s="35"/>
      <c r="C13" s="42"/>
      <c r="D13" s="24"/>
      <c r="E13" s="10"/>
      <c r="F13" s="30"/>
      <c r="G13" s="43"/>
      <c r="H13" s="56"/>
      <c r="I13" s="54"/>
      <c r="J13" s="56"/>
      <c r="K13" s="57"/>
      <c r="L13" s="48"/>
      <c r="M13" s="15"/>
    </row>
    <row r="14" spans="2:13" ht="18.75" customHeight="1">
      <c r="B14" s="32" t="s">
        <v>18</v>
      </c>
      <c r="C14" s="41" t="str">
        <f>CONCATENATE("01-Oct-",($I$5-1))</f>
        <v>01-Oct-14</v>
      </c>
      <c r="D14" s="8">
        <v>3175000</v>
      </c>
      <c r="E14" s="12">
        <v>3437218.75</v>
      </c>
      <c r="F14" s="12">
        <f>D14+E14</f>
        <v>6612218.75</v>
      </c>
      <c r="G14" s="40" t="s">
        <v>4</v>
      </c>
      <c r="H14" s="58"/>
      <c r="I14" s="54"/>
      <c r="J14" s="56"/>
      <c r="K14" s="54"/>
      <c r="L14" s="15"/>
      <c r="M14" s="14"/>
    </row>
    <row r="15" spans="2:13" ht="12.75" customHeight="1">
      <c r="B15" s="23" t="s">
        <v>3</v>
      </c>
      <c r="C15" s="39"/>
      <c r="D15" s="2" t="s">
        <v>3</v>
      </c>
      <c r="E15" s="2" t="s">
        <v>3</v>
      </c>
      <c r="F15" s="11" t="s">
        <v>3</v>
      </c>
      <c r="G15" s="43"/>
      <c r="H15" s="48"/>
      <c r="I15" s="48"/>
      <c r="J15" s="48"/>
      <c r="K15" s="48"/>
      <c r="L15" s="48"/>
      <c r="M15" s="13"/>
    </row>
    <row r="16" spans="2:13" ht="18.75">
      <c r="B16" s="32" t="s">
        <v>19</v>
      </c>
      <c r="C16" s="41" t="str">
        <f>CONCATENATE("01-Oct-",($I$5-1))</f>
        <v>01-Oct-14</v>
      </c>
      <c r="D16" s="3">
        <v>680000</v>
      </c>
      <c r="E16" s="1">
        <v>139672.21</v>
      </c>
      <c r="F16" s="12">
        <f>D16+E16</f>
        <v>819672.21</v>
      </c>
      <c r="G16" s="40" t="s">
        <v>4</v>
      </c>
      <c r="H16" s="54"/>
      <c r="I16" s="56"/>
      <c r="J16" s="54"/>
      <c r="K16" s="54"/>
      <c r="L16" s="15"/>
      <c r="M16" s="14"/>
    </row>
    <row r="17" spans="2:13" ht="18.75">
      <c r="B17" s="33"/>
      <c r="C17" s="42"/>
      <c r="D17" s="22"/>
      <c r="E17" s="25"/>
      <c r="F17" s="11"/>
      <c r="G17" s="43"/>
      <c r="H17" s="54"/>
      <c r="I17" s="56"/>
      <c r="J17" s="54"/>
      <c r="K17" s="54"/>
      <c r="L17" s="15"/>
      <c r="M17" s="14"/>
    </row>
    <row r="18" spans="2:13" ht="18.75">
      <c r="B18" s="32" t="s">
        <v>42</v>
      </c>
      <c r="C18" s="41" t="str">
        <f>CONCATENATE("01-Oct-",($I$5-1))</f>
        <v>01-Oct-14</v>
      </c>
      <c r="D18" s="3">
        <v>450000</v>
      </c>
      <c r="E18" s="1">
        <v>92707.93</v>
      </c>
      <c r="F18" s="12">
        <f>D18+E18</f>
        <v>542707.92999999993</v>
      </c>
      <c r="G18" s="40" t="s">
        <v>4</v>
      </c>
      <c r="H18" s="54"/>
      <c r="I18" s="56"/>
      <c r="J18" s="54"/>
      <c r="K18" s="54"/>
      <c r="L18" s="15"/>
      <c r="M18" s="14"/>
    </row>
    <row r="19" spans="2:13" ht="12.75" customHeight="1">
      <c r="B19" s="33"/>
      <c r="C19" s="42"/>
      <c r="D19" s="22"/>
      <c r="E19" s="25"/>
      <c r="F19" s="11"/>
      <c r="G19" s="43"/>
      <c r="H19" s="54"/>
      <c r="I19" s="56"/>
      <c r="J19" s="54"/>
      <c r="K19" s="54"/>
      <c r="L19" s="48"/>
      <c r="M19" s="13"/>
    </row>
    <row r="20" spans="2:13" ht="18.75">
      <c r="B20" s="32" t="s">
        <v>20</v>
      </c>
      <c r="C20" s="41" t="str">
        <f>CONCATENATE("01-Oct-",($I$5-1))</f>
        <v>01-Oct-14</v>
      </c>
      <c r="D20" s="3">
        <v>5110000</v>
      </c>
      <c r="E20" s="1">
        <v>804917.51</v>
      </c>
      <c r="F20" s="12">
        <f>D20+E20</f>
        <v>5914917.5099999998</v>
      </c>
      <c r="G20" s="40" t="s">
        <v>4</v>
      </c>
      <c r="H20" s="56"/>
      <c r="I20" s="54"/>
      <c r="J20" s="54"/>
      <c r="K20" s="54"/>
      <c r="L20" s="15"/>
      <c r="M20" s="14"/>
    </row>
    <row r="21" spans="2:13" ht="18.75" hidden="1">
      <c r="B21" s="26"/>
      <c r="C21" s="26"/>
      <c r="D21" s="11"/>
      <c r="E21" s="11"/>
      <c r="F21" s="11"/>
      <c r="G21" s="27"/>
      <c r="H21" s="13"/>
      <c r="I21" s="13"/>
      <c r="J21" s="13"/>
      <c r="K21" s="13"/>
      <c r="L21" s="48"/>
      <c r="M21" s="13"/>
    </row>
    <row r="22" spans="2:13" ht="18.75" hidden="1">
      <c r="B22" s="32" t="s">
        <v>24</v>
      </c>
      <c r="C22" s="17"/>
      <c r="D22" s="3">
        <v>0</v>
      </c>
      <c r="E22" s="1">
        <v>0</v>
      </c>
      <c r="F22" s="9">
        <f>D22+E22</f>
        <v>0</v>
      </c>
      <c r="G22" s="27"/>
      <c r="H22" s="13"/>
      <c r="I22" s="13"/>
      <c r="J22" s="13"/>
      <c r="K22" s="13"/>
      <c r="L22" s="48"/>
      <c r="M22" s="13"/>
    </row>
    <row r="23" spans="2:13" ht="12.75" customHeight="1">
      <c r="B23" s="26"/>
      <c r="C23" s="26"/>
      <c r="D23" s="11"/>
      <c r="E23" s="11"/>
      <c r="F23" s="11"/>
      <c r="G23" s="47"/>
      <c r="H23" s="54"/>
      <c r="I23" s="54"/>
      <c r="J23" s="54"/>
      <c r="K23" s="54"/>
      <c r="L23" s="15"/>
      <c r="M23" s="14"/>
    </row>
    <row r="24" spans="2:13" ht="18.75" customHeight="1">
      <c r="B24" s="32" t="s">
        <v>24</v>
      </c>
      <c r="C24" s="41" t="str">
        <f>CONCATENATE("01-Oct-",($I$5-1))</f>
        <v>01-Oct-14</v>
      </c>
      <c r="D24" s="3">
        <v>7295000</v>
      </c>
      <c r="E24" s="1">
        <v>6393031.25</v>
      </c>
      <c r="F24" s="12">
        <f>D24+E24</f>
        <v>13688031.25</v>
      </c>
      <c r="G24" s="40" t="s">
        <v>26</v>
      </c>
      <c r="H24" s="56"/>
      <c r="I24" s="54"/>
      <c r="J24" s="54"/>
      <c r="K24" s="54"/>
      <c r="L24" s="15"/>
      <c r="M24" s="14"/>
    </row>
    <row r="25" spans="2:13" ht="12.75" customHeight="1">
      <c r="B25" s="26"/>
      <c r="C25" s="39"/>
      <c r="D25" s="25"/>
      <c r="E25" s="25"/>
      <c r="F25" s="11"/>
      <c r="G25" s="39"/>
      <c r="H25" s="54"/>
      <c r="I25" s="56"/>
      <c r="J25" s="54"/>
      <c r="K25" s="54"/>
      <c r="L25" s="15"/>
      <c r="M25" s="14"/>
    </row>
    <row r="26" spans="2:13" ht="18.75" customHeight="1">
      <c r="B26" s="36" t="s">
        <v>30</v>
      </c>
      <c r="C26" s="41" t="str">
        <f>CONCATENATE("01-Oct-",($I$5-1))</f>
        <v>01-Oct-14</v>
      </c>
      <c r="D26" s="28">
        <v>10490000</v>
      </c>
      <c r="E26" s="12">
        <v>5489025</v>
      </c>
      <c r="F26" s="12">
        <f>D26+E26</f>
        <v>15979025</v>
      </c>
      <c r="G26" s="40" t="s">
        <v>26</v>
      </c>
      <c r="H26" s="56"/>
      <c r="I26" s="54"/>
      <c r="J26" s="54"/>
      <c r="K26" s="54"/>
      <c r="L26" s="15"/>
      <c r="M26" s="14"/>
    </row>
    <row r="27" spans="2:13" ht="18.75" customHeight="1">
      <c r="B27" s="26"/>
      <c r="C27" s="39"/>
      <c r="D27" s="25"/>
      <c r="E27" s="25"/>
      <c r="F27" s="11"/>
      <c r="G27" s="39"/>
      <c r="H27" s="56"/>
      <c r="I27" s="54"/>
      <c r="J27" s="54"/>
      <c r="K27" s="54"/>
      <c r="L27" s="15"/>
      <c r="M27" s="14"/>
    </row>
    <row r="28" spans="2:13" ht="18.75" customHeight="1">
      <c r="B28" s="36" t="s">
        <v>33</v>
      </c>
      <c r="C28" s="41" t="str">
        <f>CONCATENATE("01-Oct-",($I$5-1))</f>
        <v>01-Oct-14</v>
      </c>
      <c r="D28" s="28">
        <v>2645000</v>
      </c>
      <c r="E28" s="12">
        <v>6120690.6200000001</v>
      </c>
      <c r="F28" s="12">
        <f>D28+E28</f>
        <v>8765690.620000001</v>
      </c>
      <c r="G28" s="40" t="s">
        <v>26</v>
      </c>
      <c r="H28" s="56"/>
      <c r="I28" s="54"/>
      <c r="J28" s="54"/>
      <c r="K28" s="54"/>
      <c r="L28" s="15"/>
      <c r="M28" s="14"/>
    </row>
    <row r="29" spans="2:13" ht="18.75" customHeight="1">
      <c r="B29" s="26"/>
      <c r="C29" s="39"/>
      <c r="D29" s="25"/>
      <c r="E29" s="25"/>
      <c r="F29" s="11"/>
      <c r="G29" s="39"/>
      <c r="H29" s="56"/>
      <c r="I29" s="54"/>
      <c r="J29" s="54"/>
      <c r="K29" s="54"/>
      <c r="L29" s="15"/>
      <c r="M29" s="14"/>
    </row>
    <row r="30" spans="2:13" ht="18.75" customHeight="1">
      <c r="B30" s="36" t="s">
        <v>34</v>
      </c>
      <c r="C30" s="41" t="str">
        <f>CONCATENATE("01-Oct-",($I$5-1))</f>
        <v>01-Oct-14</v>
      </c>
      <c r="D30" s="28">
        <v>9010000</v>
      </c>
      <c r="E30" s="12">
        <v>1259612.8999999999</v>
      </c>
      <c r="F30" s="12">
        <f>D30+E30</f>
        <v>10269612.9</v>
      </c>
      <c r="G30" s="40" t="s">
        <v>26</v>
      </c>
      <c r="H30" s="56"/>
      <c r="I30" s="54"/>
      <c r="J30" s="54"/>
      <c r="K30" s="54"/>
      <c r="L30" s="15"/>
      <c r="M30" s="14"/>
    </row>
    <row r="31" spans="2:13" ht="18.75" customHeight="1">
      <c r="B31" s="26"/>
      <c r="C31" s="39"/>
      <c r="D31" s="25"/>
      <c r="E31" s="25"/>
      <c r="F31" s="11"/>
      <c r="G31" s="39"/>
      <c r="H31" s="56"/>
      <c r="I31" s="54"/>
      <c r="J31" s="54"/>
      <c r="K31" s="54"/>
      <c r="L31" s="15"/>
      <c r="M31" s="14"/>
    </row>
    <row r="32" spans="2:13" ht="18.75" customHeight="1">
      <c r="B32" s="36" t="s">
        <v>43</v>
      </c>
      <c r="C32" s="41" t="str">
        <f>CONCATENATE("01-Oct-",($I$5-1))</f>
        <v>01-Oct-14</v>
      </c>
      <c r="D32" s="28">
        <v>2565000</v>
      </c>
      <c r="E32" s="12">
        <v>3829425</v>
      </c>
      <c r="F32" s="12">
        <f>D32+E32</f>
        <v>6394425</v>
      </c>
      <c r="G32" s="40" t="s">
        <v>4</v>
      </c>
      <c r="H32" s="56"/>
      <c r="I32" s="83"/>
      <c r="J32" s="83"/>
      <c r="K32" s="83"/>
      <c r="L32" s="85"/>
      <c r="M32" s="88"/>
    </row>
    <row r="33" spans="2:13" ht="12.75" customHeight="1">
      <c r="B33" s="33"/>
      <c r="C33" s="45"/>
      <c r="D33" s="25"/>
      <c r="E33" s="25"/>
      <c r="F33" s="11"/>
      <c r="G33" s="39"/>
      <c r="H33" s="13"/>
      <c r="I33" s="13"/>
      <c r="J33" s="13"/>
      <c r="K33" s="13"/>
      <c r="L33" s="48"/>
      <c r="M33" s="13"/>
    </row>
    <row r="34" spans="2:13" ht="18.75">
      <c r="B34" s="32" t="s">
        <v>6</v>
      </c>
      <c r="C34" s="41" t="str">
        <f>CONCATENATE("15-Feb-",$I$5)</f>
        <v>15-Feb-15</v>
      </c>
      <c r="D34" s="28">
        <v>0</v>
      </c>
      <c r="E34" s="12">
        <v>3041124.55</v>
      </c>
      <c r="F34" s="12">
        <f>D34+E34</f>
        <v>3041124.55</v>
      </c>
      <c r="G34" s="40" t="s">
        <v>4</v>
      </c>
      <c r="H34" s="13"/>
      <c r="I34" s="13"/>
      <c r="J34" s="13"/>
      <c r="K34" s="13"/>
      <c r="L34" s="48"/>
      <c r="M34" s="13"/>
    </row>
    <row r="35" spans="2:13" ht="12.75" customHeight="1">
      <c r="B35" s="33"/>
      <c r="C35" s="45"/>
      <c r="D35" s="25"/>
      <c r="E35" s="25"/>
      <c r="F35" s="11"/>
      <c r="G35" s="39"/>
      <c r="H35" s="13"/>
      <c r="I35" s="13"/>
      <c r="J35" s="13"/>
      <c r="K35" s="13"/>
      <c r="L35" s="48"/>
      <c r="M35" s="13"/>
    </row>
    <row r="36" spans="2:13" ht="18.75">
      <c r="B36" s="32" t="s">
        <v>37</v>
      </c>
      <c r="C36" s="41" t="str">
        <f>CONCATENATE("15-Feb-",$I$5)</f>
        <v>15-Feb-15</v>
      </c>
      <c r="D36" s="28">
        <v>8636840.9000000004</v>
      </c>
      <c r="E36" s="12">
        <v>14273159.1</v>
      </c>
      <c r="F36" s="12">
        <f>D36+E36</f>
        <v>22910000</v>
      </c>
      <c r="G36" s="40" t="s">
        <v>4</v>
      </c>
      <c r="H36" s="13"/>
      <c r="I36" s="13"/>
      <c r="J36" s="13"/>
      <c r="K36" s="13"/>
      <c r="L36" s="48"/>
      <c r="M36" s="13"/>
    </row>
    <row r="37" spans="2:13" ht="12.75" customHeight="1">
      <c r="B37" s="33" t="s">
        <v>3</v>
      </c>
      <c r="C37" s="45"/>
      <c r="D37" s="25" t="s">
        <v>3</v>
      </c>
      <c r="E37" s="25" t="s">
        <v>3</v>
      </c>
      <c r="F37" s="11" t="s">
        <v>3</v>
      </c>
      <c r="G37" s="39"/>
    </row>
    <row r="38" spans="2:13" ht="18.75">
      <c r="B38" s="32" t="s">
        <v>5</v>
      </c>
      <c r="C38" s="41" t="str">
        <f>CONCATENATE("15-Feb-",$I$5)</f>
        <v>15-Feb-15</v>
      </c>
      <c r="D38" s="28">
        <v>19120000</v>
      </c>
      <c r="E38" s="12">
        <v>478000</v>
      </c>
      <c r="F38" s="12">
        <f>D38+E38</f>
        <v>19598000</v>
      </c>
      <c r="G38" s="40" t="s">
        <v>4</v>
      </c>
    </row>
    <row r="39" spans="2:13" ht="12.75" customHeight="1">
      <c r="B39" s="33"/>
      <c r="C39" s="45"/>
      <c r="D39" s="25"/>
      <c r="E39" s="25"/>
      <c r="F39" s="11"/>
      <c r="G39" s="39"/>
    </row>
    <row r="40" spans="2:13" ht="18.75">
      <c r="B40" s="32" t="s">
        <v>8</v>
      </c>
      <c r="C40" s="41" t="str">
        <f>CONCATENATE("15-Feb-",$I$5)</f>
        <v>15-Feb-15</v>
      </c>
      <c r="D40" s="28">
        <v>11675000</v>
      </c>
      <c r="E40" s="12">
        <v>291875</v>
      </c>
      <c r="F40" s="12">
        <f>D40+E40</f>
        <v>11966875</v>
      </c>
      <c r="G40" s="40" t="s">
        <v>4</v>
      </c>
    </row>
    <row r="41" spans="2:13" ht="12.75" customHeight="1">
      <c r="B41" s="33"/>
      <c r="C41" s="45"/>
      <c r="D41" s="25"/>
      <c r="E41" s="25"/>
      <c r="F41" s="11"/>
      <c r="G41" s="39"/>
    </row>
    <row r="42" spans="2:13" ht="18.75">
      <c r="B42" s="32" t="s">
        <v>10</v>
      </c>
      <c r="C42" s="41" t="str">
        <f>CONCATENATE("15-Feb-",$I$5)</f>
        <v>15-Feb-15</v>
      </c>
      <c r="D42" s="28">
        <v>6540000</v>
      </c>
      <c r="E42" s="12">
        <v>494587.5</v>
      </c>
      <c r="F42" s="12">
        <f>D42+E42</f>
        <v>7034587.5</v>
      </c>
      <c r="G42" s="40" t="s">
        <v>4</v>
      </c>
    </row>
    <row r="43" spans="2:13" ht="12.75" customHeight="1">
      <c r="B43" s="33"/>
      <c r="C43" s="45"/>
      <c r="D43" s="25"/>
      <c r="E43" s="25"/>
      <c r="F43" s="11"/>
      <c r="G43" s="39"/>
    </row>
    <row r="44" spans="2:13" ht="18.75">
      <c r="B44" s="32" t="s">
        <v>11</v>
      </c>
      <c r="C44" s="41" t="str">
        <f>CONCATENATE("15-Feb-",$I$5)</f>
        <v>15-Feb-15</v>
      </c>
      <c r="D44" s="28">
        <v>19455000</v>
      </c>
      <c r="E44" s="12">
        <v>2116443.75</v>
      </c>
      <c r="F44" s="12">
        <f>D44+E44</f>
        <v>21571443.75</v>
      </c>
      <c r="G44" s="40" t="s">
        <v>4</v>
      </c>
    </row>
    <row r="45" spans="2:13" ht="12.75" customHeight="1">
      <c r="B45" s="33"/>
      <c r="C45" s="45"/>
      <c r="D45" s="25"/>
      <c r="E45" s="25"/>
      <c r="F45" s="11"/>
      <c r="G45" s="39"/>
    </row>
    <row r="46" spans="2:13" ht="18.75">
      <c r="B46" s="32" t="s">
        <v>13</v>
      </c>
      <c r="C46" s="41" t="str">
        <f>CONCATENATE("15-Feb-",$I$5)</f>
        <v>15-Feb-15</v>
      </c>
      <c r="D46" s="28">
        <v>11045000</v>
      </c>
      <c r="E46" s="12">
        <v>1063100</v>
      </c>
      <c r="F46" s="12">
        <f>D46+E46</f>
        <v>12108100</v>
      </c>
      <c r="G46" s="40" t="s">
        <v>4</v>
      </c>
    </row>
    <row r="47" spans="2:13" ht="12.75" customHeight="1">
      <c r="B47" s="33"/>
      <c r="C47" s="45"/>
      <c r="D47" s="25"/>
      <c r="E47" s="25"/>
      <c r="F47" s="11"/>
      <c r="G47" s="39"/>
    </row>
    <row r="48" spans="2:13" ht="18.75">
      <c r="B48" s="32" t="s">
        <v>25</v>
      </c>
      <c r="C48" s="41" t="str">
        <f>CONCATENATE("15-Feb-",$I$5)</f>
        <v>15-Feb-15</v>
      </c>
      <c r="D48" s="28">
        <v>8250000</v>
      </c>
      <c r="E48" s="12">
        <v>4223125</v>
      </c>
      <c r="F48" s="12">
        <f>D48+E48</f>
        <v>12473125</v>
      </c>
      <c r="G48" s="40" t="s">
        <v>4</v>
      </c>
    </row>
    <row r="49" spans="2:7" ht="12.75" customHeight="1">
      <c r="B49" s="33"/>
      <c r="C49" s="45"/>
      <c r="D49" s="25"/>
      <c r="E49" s="25"/>
      <c r="F49" s="11"/>
      <c r="G49" s="39"/>
    </row>
    <row r="50" spans="2:7" ht="18.75">
      <c r="B50" s="32" t="s">
        <v>29</v>
      </c>
      <c r="C50" s="41" t="str">
        <f>CONCATENATE("15-Feb-",$I$5)</f>
        <v>15-Feb-15</v>
      </c>
      <c r="D50" s="28">
        <v>0</v>
      </c>
      <c r="E50" s="12">
        <v>2147434.8199999998</v>
      </c>
      <c r="F50" s="12">
        <f>D50+E50</f>
        <v>2147434.8199999998</v>
      </c>
      <c r="G50" s="40" t="s">
        <v>4</v>
      </c>
    </row>
    <row r="51" spans="2:7" ht="12.75" customHeight="1">
      <c r="B51" s="33"/>
      <c r="C51" s="45"/>
      <c r="D51" s="25"/>
      <c r="E51" s="25"/>
      <c r="F51" s="11"/>
      <c r="G51" s="39"/>
    </row>
    <row r="52" spans="2:7" ht="18.75">
      <c r="B52" s="32" t="s">
        <v>28</v>
      </c>
      <c r="C52" s="41" t="str">
        <f>CONCATENATE("15-Feb-",$I$5)</f>
        <v>15-Feb-15</v>
      </c>
      <c r="D52" s="28">
        <v>0</v>
      </c>
      <c r="E52" s="12">
        <v>1742703</v>
      </c>
      <c r="F52" s="12">
        <f>D52+E52</f>
        <v>1742703</v>
      </c>
      <c r="G52" s="40" t="s">
        <v>26</v>
      </c>
    </row>
    <row r="53" spans="2:7" ht="12.75" customHeight="1">
      <c r="B53" s="33"/>
      <c r="C53" s="45"/>
      <c r="D53" s="25"/>
      <c r="E53" s="25"/>
      <c r="F53" s="11"/>
      <c r="G53" s="39"/>
    </row>
    <row r="54" spans="2:7" ht="18.75">
      <c r="B54" s="32" t="s">
        <v>27</v>
      </c>
      <c r="C54" s="41" t="str">
        <f>CONCATENATE("15-Feb-",$I$5)</f>
        <v>15-Feb-15</v>
      </c>
      <c r="D54" s="28">
        <v>18810000</v>
      </c>
      <c r="E54" s="12">
        <v>2876875</v>
      </c>
      <c r="F54" s="12">
        <f>D54+E54</f>
        <v>21686875</v>
      </c>
      <c r="G54" s="40" t="s">
        <v>26</v>
      </c>
    </row>
    <row r="55" spans="2:7" ht="18.75">
      <c r="B55" s="33"/>
      <c r="C55" s="45"/>
      <c r="D55" s="25"/>
      <c r="E55" s="25"/>
      <c r="F55" s="11"/>
      <c r="G55" s="39"/>
    </row>
    <row r="56" spans="2:7" ht="18.75">
      <c r="B56" s="32" t="s">
        <v>31</v>
      </c>
      <c r="C56" s="41" t="str">
        <f>CONCATENATE("15-Feb-",$I$5)</f>
        <v>15-Feb-15</v>
      </c>
      <c r="D56" s="28">
        <v>3510000</v>
      </c>
      <c r="E56" s="12">
        <v>5002175</v>
      </c>
      <c r="F56" s="12">
        <f>D56+E56</f>
        <v>8512175</v>
      </c>
      <c r="G56" s="40" t="s">
        <v>26</v>
      </c>
    </row>
    <row r="57" spans="2:7" ht="18.75">
      <c r="B57" s="33"/>
      <c r="C57" s="45"/>
      <c r="D57" s="25"/>
      <c r="E57" s="25"/>
      <c r="F57" s="11"/>
      <c r="G57" s="39"/>
    </row>
    <row r="58" spans="2:7" ht="18.75">
      <c r="B58" s="32" t="s">
        <v>44</v>
      </c>
      <c r="C58" s="41" t="str">
        <f>CONCATENATE("15-Feb-",$I$5)</f>
        <v>15-Feb-15</v>
      </c>
      <c r="D58" s="28">
        <v>10240000</v>
      </c>
      <c r="E58" s="12">
        <v>4452225</v>
      </c>
      <c r="F58" s="12">
        <f>D58+E58</f>
        <v>14692225</v>
      </c>
      <c r="G58" s="40" t="s">
        <v>4</v>
      </c>
    </row>
    <row r="59" spans="2:7" ht="18.75">
      <c r="B59" s="33"/>
      <c r="C59" s="45"/>
      <c r="D59" s="25"/>
      <c r="E59" s="25"/>
      <c r="F59" s="11"/>
      <c r="G59" s="39"/>
    </row>
    <row r="60" spans="2:7" ht="18.75">
      <c r="B60" s="32" t="s">
        <v>45</v>
      </c>
      <c r="C60" s="41" t="str">
        <f>CONCATENATE("15-Feb-",$I$5)</f>
        <v>15-Feb-15</v>
      </c>
      <c r="D60" s="28">
        <v>300000</v>
      </c>
      <c r="E60" s="12">
        <v>430331.21</v>
      </c>
      <c r="F60" s="12">
        <f>D60+E60</f>
        <v>730331.21</v>
      </c>
      <c r="G60" s="40" t="s">
        <v>4</v>
      </c>
    </row>
    <row r="61" spans="2:7" ht="12.75" customHeight="1">
      <c r="B61" s="33"/>
      <c r="C61" s="45"/>
      <c r="D61" s="25"/>
      <c r="E61" s="25"/>
      <c r="F61" s="11"/>
      <c r="G61" s="39"/>
    </row>
    <row r="62" spans="2:7" ht="18.75">
      <c r="B62" s="32" t="s">
        <v>46</v>
      </c>
      <c r="C62" s="41" t="str">
        <f>CONCATENATE("15-Feb-",$I$5)</f>
        <v>15-Feb-15</v>
      </c>
      <c r="D62" s="28">
        <v>4620000</v>
      </c>
      <c r="E62" s="12">
        <v>3826268.75</v>
      </c>
      <c r="F62" s="12">
        <f>D62+E62</f>
        <v>8446268.75</v>
      </c>
      <c r="G62" s="40" t="s">
        <v>4</v>
      </c>
    </row>
    <row r="63" spans="2:7" ht="12.75" customHeight="1">
      <c r="B63" s="33"/>
      <c r="C63" s="45"/>
      <c r="D63" s="25"/>
      <c r="E63" s="25"/>
      <c r="F63" s="11"/>
      <c r="G63" s="39"/>
    </row>
    <row r="64" spans="2:7" ht="18.75">
      <c r="B64" s="32" t="s">
        <v>9</v>
      </c>
      <c r="C64" s="41" t="str">
        <f>CONCATENATE("15-Feb-",$I$5)</f>
        <v>15-Feb-15</v>
      </c>
      <c r="D64" s="28">
        <v>0</v>
      </c>
      <c r="E64" s="12">
        <v>8400</v>
      </c>
      <c r="F64" s="12">
        <f>D64+E64</f>
        <v>8400</v>
      </c>
      <c r="G64" s="40" t="s">
        <v>4</v>
      </c>
    </row>
    <row r="65" spans="2:14" ht="12.75" customHeight="1">
      <c r="B65" s="33"/>
      <c r="C65" s="45"/>
      <c r="D65" s="25"/>
      <c r="E65" s="25"/>
      <c r="F65" s="11"/>
      <c r="G65" s="39"/>
    </row>
    <row r="66" spans="2:14" ht="18.75">
      <c r="B66" s="32" t="s">
        <v>22</v>
      </c>
      <c r="C66" s="41" t="str">
        <f>CONCATENATE("15-Feb-",$I$5)</f>
        <v>15-Feb-15</v>
      </c>
      <c r="D66" s="28">
        <v>0</v>
      </c>
      <c r="E66" s="12">
        <v>105125</v>
      </c>
      <c r="F66" s="12">
        <f>D66+E66</f>
        <v>105125</v>
      </c>
      <c r="G66" s="40" t="s">
        <v>26</v>
      </c>
    </row>
    <row r="67" spans="2:14" ht="12.75" customHeight="1">
      <c r="B67" s="33"/>
      <c r="C67" s="45"/>
      <c r="D67" s="25"/>
      <c r="E67" s="25"/>
      <c r="F67" s="11"/>
      <c r="G67" s="39"/>
    </row>
    <row r="68" spans="2:14" ht="18.75">
      <c r="B68" s="32" t="s">
        <v>7</v>
      </c>
      <c r="C68" s="41" t="str">
        <f>CONCATENATE("15-Feb-",$I$5)</f>
        <v>15-Feb-15</v>
      </c>
      <c r="D68" s="28">
        <v>750000</v>
      </c>
      <c r="E68" s="12">
        <v>15468.75</v>
      </c>
      <c r="F68" s="12">
        <f>D68+E68</f>
        <v>765468.75</v>
      </c>
      <c r="G68" s="40" t="s">
        <v>4</v>
      </c>
    </row>
    <row r="69" spans="2:14" ht="12.75" customHeight="1">
      <c r="B69" s="33"/>
      <c r="C69" s="45"/>
      <c r="D69" s="25"/>
      <c r="E69" s="25"/>
      <c r="F69" s="11"/>
      <c r="G69" s="39"/>
    </row>
    <row r="70" spans="2:14" ht="18.75">
      <c r="B70" s="32" t="s">
        <v>12</v>
      </c>
      <c r="C70" s="41" t="str">
        <f>CONCATENATE("15-Feb-",$I$5)</f>
        <v>15-Feb-15</v>
      </c>
      <c r="D70" s="28">
        <v>610000</v>
      </c>
      <c r="E70" s="12">
        <v>36600</v>
      </c>
      <c r="F70" s="12">
        <f>D70+E70</f>
        <v>646600</v>
      </c>
      <c r="G70" s="40" t="s">
        <v>4</v>
      </c>
    </row>
    <row r="71" spans="2:14" ht="12.75" customHeight="1">
      <c r="B71" s="33"/>
      <c r="C71" s="45"/>
      <c r="D71" s="25"/>
      <c r="E71" s="25"/>
      <c r="F71" s="11"/>
      <c r="G71" s="39"/>
    </row>
    <row r="72" spans="2:14" ht="18.75">
      <c r="B72" s="32" t="s">
        <v>14</v>
      </c>
      <c r="C72" s="41" t="str">
        <f>CONCATENATE("15-Feb-",$I$5)</f>
        <v>15-Feb-15</v>
      </c>
      <c r="D72" s="28">
        <v>600000</v>
      </c>
      <c r="E72" s="12">
        <v>50250</v>
      </c>
      <c r="F72" s="12">
        <f>D72+E72</f>
        <v>650250</v>
      </c>
      <c r="G72" s="40" t="s">
        <v>4</v>
      </c>
    </row>
    <row r="73" spans="2:14" ht="18.75">
      <c r="B73" s="33"/>
      <c r="C73" s="45"/>
      <c r="D73" s="25"/>
      <c r="E73" s="25"/>
      <c r="F73" s="11"/>
      <c r="G73" s="39"/>
    </row>
    <row r="74" spans="2:14" ht="18.75">
      <c r="B74" s="38" t="s">
        <v>23</v>
      </c>
      <c r="C74" s="41" t="str">
        <f>CONCATENATE("15-Feb-",$I$5)</f>
        <v>15-Feb-15</v>
      </c>
      <c r="D74" s="28">
        <v>0</v>
      </c>
      <c r="E74" s="12">
        <v>13437.5</v>
      </c>
      <c r="F74" s="12">
        <f>D74+E74</f>
        <v>13437.5</v>
      </c>
      <c r="G74" s="40" t="s">
        <v>4</v>
      </c>
    </row>
    <row r="75" spans="2:14" ht="12.75" customHeight="1">
      <c r="B75" s="33"/>
      <c r="C75" s="45"/>
      <c r="D75" s="25"/>
      <c r="E75" s="25"/>
      <c r="F75" s="11"/>
      <c r="G75" s="39"/>
    </row>
    <row r="76" spans="2:14" ht="18.75">
      <c r="B76" s="38" t="s">
        <v>47</v>
      </c>
      <c r="C76" s="41" t="str">
        <f>CONCATENATE("15-Feb-",$I$5)</f>
        <v>15-Feb-15</v>
      </c>
      <c r="D76" s="28">
        <v>1985000</v>
      </c>
      <c r="E76" s="12">
        <v>383675</v>
      </c>
      <c r="F76" s="12">
        <f>D76+E76</f>
        <v>2368675</v>
      </c>
      <c r="G76" s="40" t="s">
        <v>26</v>
      </c>
    </row>
    <row r="77" spans="2:14" ht="12.75" customHeight="1">
      <c r="B77" s="33"/>
      <c r="C77" s="45"/>
      <c r="D77" s="25"/>
      <c r="E77" s="25"/>
      <c r="F77" s="11"/>
      <c r="G77" s="39"/>
    </row>
    <row r="78" spans="2:14" ht="18.75">
      <c r="B78" s="32" t="s">
        <v>21</v>
      </c>
      <c r="C78" s="41" t="str">
        <f>CONCATENATE("15-Feb-",$I$5)</f>
        <v>15-Feb-15</v>
      </c>
      <c r="D78" s="28">
        <v>0</v>
      </c>
      <c r="E78" s="12">
        <v>8049206.25</v>
      </c>
      <c r="F78" s="12">
        <f>D78+E78</f>
        <v>8049206.25</v>
      </c>
      <c r="G78" s="40" t="s">
        <v>4</v>
      </c>
      <c r="I78" s="86"/>
      <c r="J78" s="86"/>
      <c r="K78" s="86"/>
      <c r="L78" s="87"/>
      <c r="M78" s="86"/>
      <c r="N78" s="86"/>
    </row>
    <row r="79" spans="2:14" ht="12.75" customHeight="1">
      <c r="B79" s="34"/>
      <c r="C79" s="4"/>
      <c r="D79" s="7"/>
      <c r="E79" s="7"/>
      <c r="F79" s="10"/>
      <c r="G79" s="27"/>
    </row>
    <row r="80" spans="2:14" ht="18.75">
      <c r="B80" s="32" t="s">
        <v>16</v>
      </c>
      <c r="C80" s="46" t="str">
        <f>CONCATENATE("01-Apr-",$I$5)</f>
        <v>01-Apr-15</v>
      </c>
      <c r="D80" s="6">
        <v>0</v>
      </c>
      <c r="E80" s="6">
        <v>474159.38</v>
      </c>
      <c r="F80" s="12">
        <f>D80+E80</f>
        <v>474159.38</v>
      </c>
      <c r="G80" s="40" t="s">
        <v>4</v>
      </c>
    </row>
    <row r="81" spans="2:7" ht="12.75" customHeight="1">
      <c r="B81" s="23" t="s">
        <v>3</v>
      </c>
      <c r="C81" s="4"/>
      <c r="D81" s="2" t="s">
        <v>3</v>
      </c>
      <c r="E81" s="2" t="s">
        <v>3</v>
      </c>
      <c r="F81" s="11" t="s">
        <v>3</v>
      </c>
      <c r="G81" s="27"/>
    </row>
    <row r="82" spans="2:7" ht="18.75">
      <c r="B82" s="32" t="s">
        <v>17</v>
      </c>
      <c r="C82" s="46" t="str">
        <f>CONCATENATE("01-Apr-",$I$5)</f>
        <v>01-Apr-15</v>
      </c>
      <c r="D82" s="3">
        <v>0</v>
      </c>
      <c r="E82" s="2">
        <v>7452259.3799999999</v>
      </c>
      <c r="F82" s="12">
        <f>D82+E82</f>
        <v>7452259.3799999999</v>
      </c>
      <c r="G82" s="40" t="s">
        <v>4</v>
      </c>
    </row>
    <row r="83" spans="2:7" ht="12.75" customHeight="1">
      <c r="B83" s="35"/>
      <c r="C83" s="4"/>
      <c r="D83" s="24"/>
      <c r="E83" s="10"/>
      <c r="F83" s="30"/>
      <c r="G83" s="27"/>
    </row>
    <row r="84" spans="2:7" ht="18.75">
      <c r="B84" s="32" t="s">
        <v>18</v>
      </c>
      <c r="C84" s="46" t="str">
        <f>CONCATENATE("01-Apr-",$I$5)</f>
        <v>01-Apr-15</v>
      </c>
      <c r="D84" s="8">
        <v>0</v>
      </c>
      <c r="E84" s="12">
        <v>766343.75</v>
      </c>
      <c r="F84" s="12">
        <f>D84+E84</f>
        <v>766343.75</v>
      </c>
      <c r="G84" s="40" t="s">
        <v>4</v>
      </c>
    </row>
    <row r="85" spans="2:7" ht="12.75" customHeight="1">
      <c r="B85" s="23" t="s">
        <v>3</v>
      </c>
      <c r="C85" s="4"/>
      <c r="D85" s="2" t="s">
        <v>3</v>
      </c>
      <c r="E85" s="2" t="s">
        <v>3</v>
      </c>
      <c r="F85" s="11" t="s">
        <v>3</v>
      </c>
      <c r="G85" s="27"/>
    </row>
    <row r="86" spans="2:7" ht="18.75">
      <c r="B86" s="32" t="s">
        <v>19</v>
      </c>
      <c r="C86" s="46" t="str">
        <f>CONCATENATE("01-Apr-",$I$5)</f>
        <v>01-Apr-15</v>
      </c>
      <c r="D86" s="3">
        <v>0</v>
      </c>
      <c r="E86" s="1">
        <v>134800.01</v>
      </c>
      <c r="F86" s="12">
        <f>D86+E86</f>
        <v>134800.01</v>
      </c>
      <c r="G86" s="40" t="s">
        <v>4</v>
      </c>
    </row>
    <row r="87" spans="2:7" ht="12.75" customHeight="1">
      <c r="B87" s="33"/>
      <c r="C87" s="4"/>
      <c r="D87" s="22"/>
      <c r="E87" s="25"/>
      <c r="F87" s="11"/>
      <c r="G87" s="27"/>
    </row>
    <row r="88" spans="2:7" ht="18.75">
      <c r="B88" s="32" t="s">
        <v>32</v>
      </c>
      <c r="C88" s="46" t="str">
        <f>CONCATENATE("01-Apr-",$I$5)</f>
        <v>01-Apr-15</v>
      </c>
      <c r="D88" s="12">
        <v>0</v>
      </c>
      <c r="E88" s="28">
        <v>89483.68</v>
      </c>
      <c r="F88" s="12">
        <f>D88+E88</f>
        <v>89483.68</v>
      </c>
      <c r="G88" s="40" t="s">
        <v>4</v>
      </c>
    </row>
    <row r="89" spans="2:7" ht="12.75" customHeight="1">
      <c r="B89" s="33"/>
      <c r="C89" s="4"/>
      <c r="D89" s="11"/>
      <c r="E89" s="25"/>
      <c r="F89" s="11"/>
      <c r="G89" s="27"/>
    </row>
    <row r="90" spans="2:7" ht="18.75">
      <c r="B90" s="32" t="s">
        <v>20</v>
      </c>
      <c r="C90" s="46" t="str">
        <f>CONCATENATE("01-Apr-",$I$5)</f>
        <v>01-Apr-15</v>
      </c>
      <c r="D90" s="3">
        <v>0</v>
      </c>
      <c r="E90" s="1">
        <v>801136.11</v>
      </c>
      <c r="F90" s="12">
        <f>D90+E90</f>
        <v>801136.11</v>
      </c>
      <c r="G90" s="40" t="s">
        <v>4</v>
      </c>
    </row>
    <row r="91" spans="2:7" ht="12.75" customHeight="1">
      <c r="B91" s="23" t="s">
        <v>3</v>
      </c>
      <c r="C91" s="4"/>
      <c r="D91" s="2" t="s">
        <v>3</v>
      </c>
      <c r="E91" s="2" t="s">
        <v>3</v>
      </c>
      <c r="F91" s="11" t="s">
        <v>3</v>
      </c>
      <c r="G91" s="27"/>
    </row>
    <row r="92" spans="2:7" ht="18.75">
      <c r="B92" s="32" t="s">
        <v>24</v>
      </c>
      <c r="C92" s="46" t="str">
        <f>CONCATENATE("01-Apr-",$I$5)</f>
        <v>01-Apr-15</v>
      </c>
      <c r="D92" s="3">
        <v>0</v>
      </c>
      <c r="E92" s="1">
        <v>5266831.25</v>
      </c>
      <c r="F92" s="12">
        <f>D92+E92</f>
        <v>5266831.25</v>
      </c>
      <c r="G92" s="40" t="s">
        <v>26</v>
      </c>
    </row>
    <row r="93" spans="2:7" ht="12.75" customHeight="1">
      <c r="B93" s="23" t="s">
        <v>3</v>
      </c>
      <c r="C93" s="4"/>
      <c r="D93" s="2" t="s">
        <v>3</v>
      </c>
      <c r="E93" s="2" t="s">
        <v>3</v>
      </c>
      <c r="F93" s="11" t="s">
        <v>3</v>
      </c>
      <c r="G93" s="27"/>
    </row>
    <row r="94" spans="2:7" ht="18.75">
      <c r="B94" s="32" t="s">
        <v>30</v>
      </c>
      <c r="C94" s="46" t="str">
        <f>CONCATENATE("01-Apr-",$I$5)</f>
        <v>01-Apr-15</v>
      </c>
      <c r="D94" s="3">
        <v>0</v>
      </c>
      <c r="E94" s="1">
        <v>5316675</v>
      </c>
      <c r="F94" s="12">
        <f>D94+E94</f>
        <v>5316675</v>
      </c>
      <c r="G94" s="40" t="s">
        <v>26</v>
      </c>
    </row>
    <row r="95" spans="2:7" ht="12.75" customHeight="1">
      <c r="B95" s="23"/>
      <c r="C95" s="4"/>
      <c r="D95" s="2"/>
      <c r="E95" s="2"/>
      <c r="F95" s="11"/>
      <c r="G95" s="27"/>
    </row>
    <row r="96" spans="2:7" ht="18.75">
      <c r="B96" s="32" t="s">
        <v>33</v>
      </c>
      <c r="C96" s="46" t="str">
        <f>CONCATENATE("01-Apr-",$I$5)</f>
        <v>01-Apr-15</v>
      </c>
      <c r="D96" s="3">
        <v>0</v>
      </c>
      <c r="E96" s="1">
        <v>6094240.6299999999</v>
      </c>
      <c r="F96" s="12">
        <f>D96+E96</f>
        <v>6094240.6299999999</v>
      </c>
      <c r="G96" s="40" t="s">
        <v>26</v>
      </c>
    </row>
    <row r="97" spans="2:13" ht="12.75" customHeight="1">
      <c r="B97" s="23" t="s">
        <v>3</v>
      </c>
      <c r="C97" s="4"/>
      <c r="D97" s="2" t="s">
        <v>3</v>
      </c>
      <c r="E97" s="2" t="s">
        <v>3</v>
      </c>
      <c r="F97" s="11" t="s">
        <v>3</v>
      </c>
      <c r="G97" s="27"/>
    </row>
    <row r="98" spans="2:13" ht="18.75">
      <c r="B98" s="32" t="s">
        <v>34</v>
      </c>
      <c r="C98" s="46" t="str">
        <f>CONCATENATE("01-Apr-",$I$5)</f>
        <v>01-Apr-15</v>
      </c>
      <c r="D98" s="3">
        <v>0</v>
      </c>
      <c r="E98" s="1">
        <v>1232808.2</v>
      </c>
      <c r="F98" s="12">
        <f>D98+E98</f>
        <v>1232808.2</v>
      </c>
      <c r="G98" s="40" t="s">
        <v>26</v>
      </c>
      <c r="L98" s="16"/>
    </row>
    <row r="99" spans="2:13" ht="18.75">
      <c r="B99" s="23" t="s">
        <v>3</v>
      </c>
      <c r="C99" s="4"/>
      <c r="D99" s="2" t="s">
        <v>3</v>
      </c>
      <c r="E99" s="2" t="s">
        <v>3</v>
      </c>
      <c r="F99" s="11" t="s">
        <v>3</v>
      </c>
      <c r="G99" s="27"/>
      <c r="I99" s="86"/>
      <c r="J99" s="86"/>
      <c r="K99" s="86"/>
      <c r="M99" s="86"/>
    </row>
    <row r="100" spans="2:13" ht="18.75">
      <c r="B100" s="32" t="s">
        <v>43</v>
      </c>
      <c r="C100" s="46" t="str">
        <f>CONCATENATE("01-Apr-",$I$5)</f>
        <v>01-Apr-15</v>
      </c>
      <c r="D100" s="3">
        <v>0</v>
      </c>
      <c r="E100" s="1">
        <v>3803775</v>
      </c>
      <c r="F100" s="12">
        <f>D100+E100</f>
        <v>3803775</v>
      </c>
      <c r="G100" s="40" t="s">
        <v>4</v>
      </c>
      <c r="I100" s="86"/>
      <c r="J100" s="86"/>
      <c r="K100" s="86"/>
      <c r="L100" s="89"/>
      <c r="M100" s="86"/>
    </row>
    <row r="101" spans="2:13" ht="12.75" customHeight="1">
      <c r="B101" s="23"/>
      <c r="C101" s="4"/>
      <c r="D101" s="2"/>
      <c r="E101" s="2"/>
      <c r="F101" s="11"/>
      <c r="G101" s="27"/>
    </row>
    <row r="102" spans="2:13" ht="18.75">
      <c r="B102" s="32" t="s">
        <v>6</v>
      </c>
      <c r="C102" s="46" t="str">
        <f>CONCATENATE("15-Aug-",$I$5)</f>
        <v>15-Aug-15</v>
      </c>
      <c r="D102" s="3">
        <v>0</v>
      </c>
      <c r="E102" s="1">
        <v>3041124.55</v>
      </c>
      <c r="F102" s="12">
        <f>D102+E102</f>
        <v>3041124.55</v>
      </c>
      <c r="G102" s="40" t="s">
        <v>4</v>
      </c>
    </row>
    <row r="103" spans="2:13" ht="12.75" customHeight="1">
      <c r="B103" s="23"/>
      <c r="C103" s="4"/>
      <c r="D103" s="2"/>
      <c r="E103" s="2"/>
      <c r="F103" s="11"/>
      <c r="G103" s="27"/>
    </row>
    <row r="104" spans="2:13" ht="18.75">
      <c r="B104" s="32" t="s">
        <v>10</v>
      </c>
      <c r="C104" s="46" t="str">
        <f>CONCATENATE("15-Aug-",$I$5)</f>
        <v>15-Aug-15</v>
      </c>
      <c r="D104" s="3">
        <v>0</v>
      </c>
      <c r="E104" s="1">
        <v>327000</v>
      </c>
      <c r="F104" s="12">
        <f>D104+E104</f>
        <v>327000</v>
      </c>
      <c r="G104" s="40" t="s">
        <v>4</v>
      </c>
    </row>
    <row r="105" spans="2:13" ht="12.75" customHeight="1">
      <c r="B105" s="23"/>
      <c r="C105" s="4"/>
      <c r="D105" s="2"/>
      <c r="E105" s="2"/>
      <c r="F105" s="11"/>
      <c r="G105" s="27"/>
    </row>
    <row r="106" spans="2:13" ht="18.75">
      <c r="B106" s="32" t="s">
        <v>11</v>
      </c>
      <c r="C106" s="46" t="str">
        <f>CONCATENATE("15-Aug-",$I$5)</f>
        <v>15-Aug-15</v>
      </c>
      <c r="D106" s="3">
        <v>0</v>
      </c>
      <c r="E106" s="1">
        <v>1630068.75</v>
      </c>
      <c r="F106" s="12">
        <f>D106+E106</f>
        <v>1630068.75</v>
      </c>
      <c r="G106" s="40" t="s">
        <v>4</v>
      </c>
    </row>
    <row r="107" spans="2:13" ht="12.75" customHeight="1">
      <c r="B107" s="23"/>
      <c r="C107" s="4"/>
      <c r="D107" s="2"/>
      <c r="E107" s="2"/>
      <c r="F107" s="11"/>
      <c r="G107" s="27"/>
    </row>
    <row r="108" spans="2:13" ht="18.75">
      <c r="B108" s="32" t="s">
        <v>13</v>
      </c>
      <c r="C108" s="46" t="str">
        <f>CONCATENATE("15-Aug-",$I$5)</f>
        <v>15-Aug-15</v>
      </c>
      <c r="D108" s="3">
        <v>0</v>
      </c>
      <c r="E108" s="1">
        <v>786975</v>
      </c>
      <c r="F108" s="12">
        <f>D108+E108</f>
        <v>786975</v>
      </c>
      <c r="G108" s="40" t="s">
        <v>4</v>
      </c>
    </row>
    <row r="109" spans="2:13" ht="12.75" customHeight="1">
      <c r="B109" s="23"/>
      <c r="C109" s="4"/>
      <c r="D109" s="2"/>
      <c r="E109" s="2"/>
      <c r="F109" s="11"/>
      <c r="G109" s="27"/>
    </row>
    <row r="110" spans="2:13" ht="18.75">
      <c r="B110" s="32" t="s">
        <v>25</v>
      </c>
      <c r="C110" s="46" t="str">
        <f>CONCATENATE("15-Aug-",$I$5)</f>
        <v>15-Aug-15</v>
      </c>
      <c r="D110" s="3">
        <v>0</v>
      </c>
      <c r="E110" s="1">
        <v>4016875</v>
      </c>
      <c r="F110" s="12">
        <f>D110+E110</f>
        <v>4016875</v>
      </c>
      <c r="G110" s="40" t="s">
        <v>4</v>
      </c>
    </row>
    <row r="111" spans="2:13" ht="12.75" customHeight="1">
      <c r="B111" s="23"/>
      <c r="C111" s="4"/>
      <c r="D111" s="2"/>
      <c r="E111" s="2"/>
      <c r="F111" s="11"/>
      <c r="G111" s="27"/>
    </row>
    <row r="112" spans="2:13" ht="18.75">
      <c r="B112" s="32" t="s">
        <v>29</v>
      </c>
      <c r="C112" s="46" t="str">
        <f>CONCATENATE("15-Aug-",$I$5)</f>
        <v>15-Aug-15</v>
      </c>
      <c r="D112" s="3">
        <v>0</v>
      </c>
      <c r="E112" s="1">
        <v>2147434.8199999998</v>
      </c>
      <c r="F112" s="12">
        <f>D112+E112</f>
        <v>2147434.8199999998</v>
      </c>
      <c r="G112" s="40" t="s">
        <v>4</v>
      </c>
    </row>
    <row r="113" spans="2:7" ht="12.75" customHeight="1">
      <c r="B113" s="23"/>
      <c r="C113" s="4"/>
      <c r="D113" s="2"/>
      <c r="E113" s="2"/>
      <c r="F113" s="11"/>
      <c r="G113" s="27"/>
    </row>
    <row r="114" spans="2:7" ht="18.75">
      <c r="B114" s="32" t="s">
        <v>27</v>
      </c>
      <c r="C114" s="46" t="str">
        <f>CONCATENATE("15-Aug-",$I$5)</f>
        <v>15-Aug-15</v>
      </c>
      <c r="D114" s="3">
        <v>0</v>
      </c>
      <c r="E114" s="1">
        <v>2453650</v>
      </c>
      <c r="F114" s="12">
        <f>D114+E114</f>
        <v>2453650</v>
      </c>
      <c r="G114" s="40" t="s">
        <v>26</v>
      </c>
    </row>
    <row r="115" spans="2:7" ht="12.75" customHeight="1">
      <c r="B115" s="23"/>
      <c r="C115" s="4"/>
      <c r="D115" s="2"/>
      <c r="E115" s="2"/>
      <c r="F115" s="11"/>
      <c r="G115" s="27"/>
    </row>
    <row r="116" spans="2:7" ht="18.75">
      <c r="B116" s="32" t="s">
        <v>28</v>
      </c>
      <c r="C116" s="46" t="str">
        <f>CONCATENATE("15-Aug-",$I$5)</f>
        <v>15-Aug-15</v>
      </c>
      <c r="D116" s="3">
        <v>0</v>
      </c>
      <c r="E116" s="1">
        <v>1742703</v>
      </c>
      <c r="F116" s="12">
        <f>D116+E116</f>
        <v>1742703</v>
      </c>
      <c r="G116" s="40" t="s">
        <v>26</v>
      </c>
    </row>
    <row r="117" spans="2:7" ht="12" customHeight="1">
      <c r="B117" s="23"/>
      <c r="C117" s="4"/>
      <c r="D117" s="2"/>
      <c r="E117" s="2"/>
      <c r="F117" s="11"/>
      <c r="G117" s="27"/>
    </row>
    <row r="118" spans="2:7" ht="18.75">
      <c r="B118" s="32" t="s">
        <v>31</v>
      </c>
      <c r="C118" s="46" t="str">
        <f>CONCATENATE("15-Aug-",$I$5)</f>
        <v>15-Aug-15</v>
      </c>
      <c r="D118" s="3">
        <v>0</v>
      </c>
      <c r="E118" s="1">
        <v>4931975</v>
      </c>
      <c r="F118" s="12">
        <f>D118+E118</f>
        <v>4931975</v>
      </c>
      <c r="G118" s="40" t="s">
        <v>26</v>
      </c>
    </row>
    <row r="119" spans="2:7" ht="12" customHeight="1">
      <c r="B119" s="23"/>
      <c r="C119" s="4"/>
      <c r="D119" s="2"/>
      <c r="E119" s="2"/>
      <c r="F119" s="11"/>
      <c r="G119" s="27"/>
    </row>
    <row r="120" spans="2:7" ht="18.75">
      <c r="B120" s="32" t="s">
        <v>44</v>
      </c>
      <c r="C120" s="46" t="str">
        <f>CONCATENATE("15-Aug-",$I$5)</f>
        <v>15-Aug-15</v>
      </c>
      <c r="D120" s="3">
        <v>0</v>
      </c>
      <c r="E120" s="1">
        <v>4247425</v>
      </c>
      <c r="F120" s="12">
        <f>D120+E120</f>
        <v>4247425</v>
      </c>
      <c r="G120" s="40" t="s">
        <v>4</v>
      </c>
    </row>
    <row r="121" spans="2:7" ht="12" customHeight="1">
      <c r="B121" s="23"/>
      <c r="C121" s="4"/>
      <c r="D121" s="2"/>
      <c r="E121" s="2"/>
      <c r="F121" s="11"/>
      <c r="G121" s="27"/>
    </row>
    <row r="122" spans="2:7" ht="18.75">
      <c r="B122" s="32" t="s">
        <v>45</v>
      </c>
      <c r="C122" s="46" t="str">
        <f>CONCATENATE("15-Aug-",$I$5)</f>
        <v>15-Aug-15</v>
      </c>
      <c r="D122" s="3">
        <v>0</v>
      </c>
      <c r="E122" s="1">
        <v>429191.21</v>
      </c>
      <c r="F122" s="12">
        <f>D122+E122</f>
        <v>429191.21</v>
      </c>
      <c r="G122" s="40" t="s">
        <v>4</v>
      </c>
    </row>
    <row r="123" spans="2:7" ht="12.75" customHeight="1">
      <c r="B123" s="23"/>
      <c r="C123" s="4"/>
      <c r="D123" s="2"/>
      <c r="E123" s="2"/>
      <c r="F123" s="11"/>
      <c r="G123" s="27"/>
    </row>
    <row r="124" spans="2:7" ht="18.75">
      <c r="B124" s="32" t="s">
        <v>46</v>
      </c>
      <c r="C124" s="46" t="str">
        <f>CONCATENATE("15-Aug-",$I$5)</f>
        <v>15-Aug-15</v>
      </c>
      <c r="D124" s="3">
        <v>0</v>
      </c>
      <c r="E124" s="1">
        <v>12879375</v>
      </c>
      <c r="F124" s="12">
        <f>D124+E124</f>
        <v>12879375</v>
      </c>
      <c r="G124" s="40" t="s">
        <v>4</v>
      </c>
    </row>
    <row r="125" spans="2:7" ht="12.75" customHeight="1">
      <c r="B125" s="23"/>
      <c r="C125" s="4"/>
      <c r="D125" s="2"/>
      <c r="E125" s="2"/>
      <c r="F125" s="11"/>
      <c r="G125" s="27"/>
    </row>
    <row r="126" spans="2:7" ht="18.75">
      <c r="B126" s="32" t="s">
        <v>9</v>
      </c>
      <c r="C126" s="46" t="str">
        <f>CONCATENATE("15-Aug-",$I$5)</f>
        <v>15-Aug-15</v>
      </c>
      <c r="D126" s="3">
        <v>480000</v>
      </c>
      <c r="E126" s="1">
        <v>8400</v>
      </c>
      <c r="F126" s="12">
        <f>D126+E126</f>
        <v>488400</v>
      </c>
      <c r="G126" s="40" t="s">
        <v>4</v>
      </c>
    </row>
    <row r="127" spans="2:7" ht="12.75" customHeight="1">
      <c r="B127" s="23"/>
      <c r="C127" s="4"/>
      <c r="D127" s="2"/>
      <c r="E127" s="2"/>
      <c r="F127" s="11"/>
      <c r="G127" s="27"/>
    </row>
    <row r="128" spans="2:7" ht="18.75">
      <c r="B128" s="32" t="s">
        <v>22</v>
      </c>
      <c r="C128" s="46" t="str">
        <f>CONCATENATE("15-Aug-",$I$5)</f>
        <v>15-Aug-15</v>
      </c>
      <c r="D128" s="3">
        <v>4205000</v>
      </c>
      <c r="E128" s="1">
        <v>105125</v>
      </c>
      <c r="F128" s="12">
        <f>D128+E128</f>
        <v>4310125</v>
      </c>
      <c r="G128" s="40" t="s">
        <v>26</v>
      </c>
    </row>
    <row r="129" spans="2:13" ht="12.75" customHeight="1">
      <c r="B129" s="23"/>
      <c r="C129" s="4"/>
      <c r="D129" s="2"/>
      <c r="E129" s="2"/>
      <c r="F129" s="11"/>
      <c r="G129" s="27"/>
    </row>
    <row r="130" spans="2:13" ht="18.75">
      <c r="B130" s="32" t="s">
        <v>12</v>
      </c>
      <c r="C130" s="46" t="str">
        <f>CONCATENATE("15-Aug-",$I$5)</f>
        <v>15-Aug-15</v>
      </c>
      <c r="D130" s="3">
        <v>0</v>
      </c>
      <c r="E130" s="1">
        <v>24400</v>
      </c>
      <c r="F130" s="12">
        <f>D130+E130</f>
        <v>24400</v>
      </c>
      <c r="G130" s="40" t="s">
        <v>4</v>
      </c>
    </row>
    <row r="131" spans="2:13" ht="12.75" customHeight="1">
      <c r="B131" s="23"/>
      <c r="C131" s="4"/>
      <c r="D131" s="2"/>
      <c r="E131" s="2"/>
      <c r="F131" s="11"/>
      <c r="G131" s="27"/>
    </row>
    <row r="132" spans="2:13" ht="18.75">
      <c r="B132" s="32" t="s">
        <v>14</v>
      </c>
      <c r="C132" s="46" t="str">
        <f>CONCATENATE("15-Aug-",$I$5)</f>
        <v>15-Aug-15</v>
      </c>
      <c r="D132" s="3">
        <v>0</v>
      </c>
      <c r="E132" s="1">
        <v>38250</v>
      </c>
      <c r="F132" s="12">
        <f>D132+E132</f>
        <v>38250</v>
      </c>
      <c r="G132" s="40" t="s">
        <v>4</v>
      </c>
    </row>
    <row r="133" spans="2:13" ht="12.75" customHeight="1">
      <c r="B133" s="23"/>
      <c r="C133" s="4"/>
      <c r="D133" s="2"/>
      <c r="E133" s="2"/>
      <c r="F133" s="11"/>
      <c r="G133" s="27"/>
    </row>
    <row r="134" spans="2:13" ht="18.75">
      <c r="B134" s="32" t="s">
        <v>23</v>
      </c>
      <c r="C134" s="46" t="str">
        <f>CONCATENATE("15-Aug-",$I$5)</f>
        <v>15-Aug-15</v>
      </c>
      <c r="D134" s="3">
        <v>215000</v>
      </c>
      <c r="E134" s="1">
        <v>13437.5</v>
      </c>
      <c r="F134" s="12">
        <f>D134+E134</f>
        <v>228437.5</v>
      </c>
      <c r="G134" s="40" t="s">
        <v>4</v>
      </c>
    </row>
    <row r="135" spans="2:13" ht="12.75" customHeight="1">
      <c r="B135" s="23"/>
      <c r="C135" s="4"/>
      <c r="D135" s="2"/>
      <c r="E135" s="2"/>
      <c r="F135" s="11"/>
      <c r="G135" s="27"/>
    </row>
    <row r="136" spans="2:13" ht="18.75">
      <c r="B136" s="32" t="s">
        <v>47</v>
      </c>
      <c r="C136" s="46" t="str">
        <f>CONCATENATE("15-Aug-",$I$5)</f>
        <v>15-Aug-15</v>
      </c>
      <c r="D136" s="3">
        <v>0</v>
      </c>
      <c r="E136" s="1">
        <v>358862.5</v>
      </c>
      <c r="F136" s="12">
        <f>D136+E136</f>
        <v>358862.5</v>
      </c>
      <c r="G136" s="40" t="s">
        <v>26</v>
      </c>
    </row>
    <row r="137" spans="2:13" ht="12.75" customHeight="1">
      <c r="B137" s="23"/>
      <c r="C137" s="4"/>
      <c r="D137" s="2"/>
      <c r="E137" s="2"/>
      <c r="F137" s="11"/>
      <c r="G137" s="27"/>
    </row>
    <row r="138" spans="2:13" ht="18.75">
      <c r="B138" s="32" t="s">
        <v>21</v>
      </c>
      <c r="C138" s="46" t="str">
        <f>CONCATENATE("15-Aug-",$I$5)</f>
        <v>15-Aug-15</v>
      </c>
      <c r="D138" s="3">
        <v>4640000</v>
      </c>
      <c r="E138" s="1">
        <v>8049206.25</v>
      </c>
      <c r="F138" s="12">
        <f>D138+E138</f>
        <v>12689206.25</v>
      </c>
      <c r="G138" s="40" t="s">
        <v>4</v>
      </c>
      <c r="I138" s="86"/>
      <c r="J138" s="86"/>
      <c r="K138" s="86"/>
      <c r="L138" s="89"/>
      <c r="M138" s="86"/>
    </row>
    <row r="139" spans="2:13" ht="18.75">
      <c r="B139" s="61"/>
      <c r="C139" s="67"/>
      <c r="D139" s="62"/>
      <c r="E139" s="62"/>
      <c r="F139" s="62"/>
      <c r="G139" s="63"/>
    </row>
    <row r="140" spans="2:13" ht="18.75">
      <c r="B140" s="66" t="s">
        <v>15</v>
      </c>
      <c r="C140" s="64"/>
      <c r="D140" s="68">
        <f>SUM(D8:D138)</f>
        <v>230231840.90000001</v>
      </c>
      <c r="E140" s="68">
        <f>SUM(E8:E138)</f>
        <v>176735047.96000001</v>
      </c>
      <c r="F140" s="68">
        <f>SUM(F8:F138)</f>
        <v>406966888.85999995</v>
      </c>
      <c r="G140" s="65"/>
    </row>
  </sheetData>
  <mergeCells count="3">
    <mergeCell ref="B1:G1"/>
    <mergeCell ref="B4:G4"/>
    <mergeCell ref="B2:G2"/>
  </mergeCells>
  <phoneticPr fontId="0" type="noConversion"/>
  <printOptions horizontalCentered="1"/>
  <pageMargins left="0.5" right="0.5" top="0.25" bottom="0.25" header="0.5" footer="0.5"/>
  <pageSetup scale="5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A997C901C9044C8F810B3CD775C3F3" ma:contentTypeVersion="" ma:contentTypeDescription="Create a new document." ma:contentTypeScope="" ma:versionID="ff26a4551b5eb91409f3693dd863ac06">
  <xsd:schema xmlns:xsd="http://www.w3.org/2001/XMLSchema" xmlns:xs="http://www.w3.org/2001/XMLSchema" xmlns:p="http://schemas.microsoft.com/office/2006/metadata/properties" xmlns:ns1="f6f385ec-8c32-416a-9ebe-828fb4cf8d6b" targetNamespace="http://schemas.microsoft.com/office/2006/metadata/properties" ma:root="true" ma:fieldsID="b59fa371609364fee5e58e64ea835abd" ns1:_="">
    <xsd:import namespace="f6f385ec-8c32-416a-9ebe-828fb4cf8d6b"/>
    <xsd:element name="properties">
      <xsd:complexType>
        <xsd:sequence>
          <xsd:element name="documentManagement">
            <xsd:complexType>
              <xsd:all>
                <xsd:element ref="ns1:Order0" minOccurs="0"/>
                <xsd:element ref="ns1: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385ec-8c32-416a-9ebe-828fb4cf8d6b"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Year" ma:index="9" nillable="true" ma:displayName="Year" ma:default="N/A" ma:format="Dropdown" ma:indexed="true" ma:internalName="Year">
      <xsd:simpleType>
        <xsd:restriction base="dms:Choice">
          <xsd:enumeration value="FY2024-25"/>
          <xsd:enumeration value="FY2023-24"/>
          <xsd:enumeration value="FY2022-23"/>
          <xsd:enumeration value="FY2021-22"/>
          <xsd:enumeration value="FY2020-21"/>
          <xsd:enumeration value="FY2019-20"/>
          <xsd:enumeration value="FY2018-19"/>
          <xsd:enumeration value="FY2017-18"/>
          <xsd:enumeration value="FY2016-17"/>
          <xsd:enumeration value="FY2015-16"/>
          <xsd:enumeration value="FY2014-15"/>
          <xsd:enumeration value="FY2013-14"/>
          <xsd:enumeration value="FY2012-13"/>
          <xsd:enumeration value="FY2011-12"/>
          <xsd:enumeration value="FY2010-11"/>
          <xsd:enumeration value="FY2009-10"/>
          <xsd:enumeration value="FY2008-09"/>
          <xsd:enumeration value="FY2007-08"/>
          <xsd:enumeration value="FY2006-07"/>
          <xsd:enumeration value="FY2005-06"/>
          <xsd:enumeration value="FY2004-05"/>
          <xsd:enumeration value="FY2003-04"/>
          <xsd:enumeration value="FY2002-03"/>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f6f385ec-8c32-416a-9ebe-828fb4cf8d6b">N/A</Year>
    <Order0 xmlns="f6f385ec-8c32-416a-9ebe-828fb4cf8d6b" xsi:nil="true"/>
  </documentManagement>
</p:properties>
</file>

<file path=customXml/itemProps1.xml><?xml version="1.0" encoding="utf-8"?>
<ds:datastoreItem xmlns:ds="http://schemas.openxmlformats.org/officeDocument/2006/customXml" ds:itemID="{AAC72377-E096-4F44-9A5B-DA450A969EFE}"/>
</file>

<file path=customXml/itemProps2.xml><?xml version="1.0" encoding="utf-8"?>
<ds:datastoreItem xmlns:ds="http://schemas.openxmlformats.org/officeDocument/2006/customXml" ds:itemID="{AAF0C23B-4FC6-4B42-AE9A-8CF116C6EF4F}"/>
</file>

<file path=customXml/itemProps3.xml><?xml version="1.0" encoding="utf-8"?>
<ds:datastoreItem xmlns:ds="http://schemas.openxmlformats.org/officeDocument/2006/customXml" ds:itemID="{E36FED1F-09D5-4138-9F5A-4C19A4BC41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Debt Service</vt:lpstr>
      <vt:lpstr>'Debt Service'!Print_Area</vt:lpstr>
      <vt:lpstr>'Debt Service'!Print_Titles</vt:lpstr>
    </vt:vector>
  </TitlesOfParts>
  <Company>City of Dallas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Windows98</dc:creator>
  <cp:lastModifiedBy>Hernandez, Filicia</cp:lastModifiedBy>
  <cp:lastPrinted>2015-12-23T22:04:04Z</cp:lastPrinted>
  <dcterms:created xsi:type="dcterms:W3CDTF">2000-01-07T17:16:36Z</dcterms:created>
  <dcterms:modified xsi:type="dcterms:W3CDTF">2016-01-19T03:18:09Z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0x01010008A997C901C9044C8F810B3CD775C3F3</vt:lpwstr>
  </property>
</Properties>
</file>