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allastxgov-my.sharepoint.com/personal/jasmine_bazley_dallascityhall_com/Documents/Desktop/Developer NOFA/"/>
    </mc:Choice>
  </mc:AlternateContent>
  <xr:revisionPtr revIDLastSave="50" documentId="13_ncr:1_{B810A0D7-259B-48F3-9B04-71FE96CB32E9}" xr6:coauthVersionLast="47" xr6:coauthVersionMax="47" xr10:uidLastSave="{4905DC68-9335-4930-A083-118F80B3E412}"/>
  <bookViews>
    <workbookView xWindow="-108" yWindow="-108" windowWidth="23256" windowHeight="12456" firstSheet="7" activeTab="9" xr2:uid="{00000000-000D-0000-FFFF-FFFF00000000}"/>
  </bookViews>
  <sheets>
    <sheet name="2 Self Score" sheetId="1" r:id="rId1"/>
    <sheet name="3 Application Form" sheetId="2" r:id="rId2"/>
    <sheet name="5 Market Demand" sheetId="3" r:id="rId3"/>
    <sheet name="10 Replacement" sheetId="4" r:id="rId4"/>
    <sheet name="14 Schedule" sheetId="5" r:id="rId5"/>
    <sheet name="17 Budget - Rental" sheetId="8" r:id="rId6"/>
    <sheet name="17 Budget - Ownership" sheetId="9" r:id="rId7"/>
    <sheet name="18 Operating Budget" sheetId="10" r:id="rId8"/>
    <sheet name="19 30 year Pro Forma" sheetId="11" r:id="rId9"/>
    <sheet name="20 Unit Size Aff Rents" sheetId="6" r:id="rId10"/>
    <sheet name="20 Unit Size Aff. Ownership" sheetId="7" r:id="rId11"/>
  </sheets>
  <externalReferences>
    <externalReference r:id="rId1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 l="1"/>
  <c r="F45" i="7"/>
  <c r="F44" i="7"/>
  <c r="F43" i="7"/>
  <c r="F42" i="7"/>
  <c r="E36" i="7"/>
  <c r="I35" i="7"/>
  <c r="I34" i="7"/>
  <c r="I33" i="7"/>
  <c r="I32" i="7"/>
  <c r="I31" i="7"/>
  <c r="I30" i="7"/>
  <c r="I29" i="7"/>
  <c r="I28" i="7"/>
  <c r="I27" i="7"/>
  <c r="I26" i="7"/>
  <c r="I25" i="7"/>
  <c r="I36" i="7" s="1"/>
  <c r="E21" i="7"/>
  <c r="I20" i="7"/>
  <c r="I19" i="7"/>
  <c r="I18" i="7"/>
  <c r="I17" i="7"/>
  <c r="I16" i="7"/>
  <c r="I15" i="7"/>
  <c r="I14" i="7"/>
  <c r="I13" i="7"/>
  <c r="I12" i="7"/>
  <c r="I11" i="7"/>
  <c r="I10" i="7"/>
  <c r="I9" i="7"/>
  <c r="I21" i="7" s="1"/>
  <c r="I51" i="6"/>
  <c r="H51" i="6"/>
  <c r="G51" i="6"/>
  <c r="I50" i="6"/>
  <c r="H50" i="6"/>
  <c r="G50" i="6"/>
  <c r="I49" i="6"/>
  <c r="H49" i="6"/>
  <c r="G49" i="6"/>
  <c r="I48" i="6"/>
  <c r="H48" i="6"/>
  <c r="G48" i="6"/>
  <c r="I47" i="6"/>
  <c r="H47" i="6"/>
  <c r="G47" i="6"/>
  <c r="E41" i="6"/>
  <c r="E40" i="6"/>
  <c r="A39" i="6"/>
  <c r="J35" i="6"/>
  <c r="B35" i="6"/>
  <c r="J34" i="6"/>
  <c r="J33" i="6"/>
  <c r="J32" i="6"/>
  <c r="B28" i="6"/>
  <c r="J27" i="6"/>
  <c r="J26" i="6"/>
  <c r="J25" i="6"/>
  <c r="J28" i="6" s="1"/>
  <c r="B21" i="6"/>
  <c r="L20" i="6"/>
  <c r="J20" i="6"/>
  <c r="I20" i="6"/>
  <c r="L19" i="6"/>
  <c r="J19" i="6"/>
  <c r="I19" i="6"/>
  <c r="L18" i="6"/>
  <c r="J18" i="6"/>
  <c r="I18" i="6"/>
  <c r="L17" i="6"/>
  <c r="J17" i="6"/>
  <c r="I17" i="6"/>
  <c r="L16" i="6"/>
  <c r="J16" i="6"/>
  <c r="I16" i="6"/>
  <c r="L15" i="6"/>
  <c r="J15" i="6"/>
  <c r="I15" i="6"/>
  <c r="L14" i="6"/>
  <c r="J14" i="6"/>
  <c r="I14" i="6"/>
  <c r="L13" i="6"/>
  <c r="J13" i="6"/>
  <c r="I13" i="6"/>
  <c r="L12" i="6"/>
  <c r="J12" i="6"/>
  <c r="I12" i="6"/>
  <c r="L11" i="6"/>
  <c r="J11" i="6"/>
  <c r="I11" i="6"/>
  <c r="L10" i="6"/>
  <c r="J10" i="6"/>
  <c r="I10" i="6"/>
  <c r="L9" i="6"/>
  <c r="J9" i="6"/>
  <c r="J21" i="6" s="1"/>
  <c r="I9" i="6"/>
  <c r="L8" i="6"/>
  <c r="J8" i="6"/>
  <c r="I8" i="6"/>
  <c r="D36" i="11"/>
  <c r="E36" i="11" s="1"/>
  <c r="F36" i="11" s="1"/>
  <c r="G36" i="11" s="1"/>
  <c r="H36" i="11" s="1"/>
  <c r="I36" i="11" s="1"/>
  <c r="J36" i="11" s="1"/>
  <c r="K36" i="11" s="1"/>
  <c r="L36" i="11" s="1"/>
  <c r="M36" i="11" s="1"/>
  <c r="N36" i="11" s="1"/>
  <c r="O36" i="11" s="1"/>
  <c r="P36" i="11" s="1"/>
  <c r="Q36" i="11" s="1"/>
  <c r="R36" i="11" s="1"/>
  <c r="S36" i="11" s="1"/>
  <c r="T36" i="11" s="1"/>
  <c r="U36" i="11" s="1"/>
  <c r="V36" i="11" s="1"/>
  <c r="W36" i="11" s="1"/>
  <c r="X36" i="11" s="1"/>
  <c r="Y36" i="11" s="1"/>
  <c r="Z36" i="11" s="1"/>
  <c r="AA36" i="11" s="1"/>
  <c r="AB36" i="11" s="1"/>
  <c r="AC36" i="11" s="1"/>
  <c r="AD36" i="11" s="1"/>
  <c r="AE36" i="11" s="1"/>
  <c r="AF36" i="11" s="1"/>
  <c r="D35" i="11"/>
  <c r="E35" i="11" s="1"/>
  <c r="F35" i="11" s="1"/>
  <c r="G35" i="11" s="1"/>
  <c r="H35" i="11" s="1"/>
  <c r="I35" i="11" s="1"/>
  <c r="J35" i="11" s="1"/>
  <c r="K35" i="11" s="1"/>
  <c r="L35" i="11" s="1"/>
  <c r="M35" i="11" s="1"/>
  <c r="N35" i="11" s="1"/>
  <c r="O35" i="11" s="1"/>
  <c r="P35" i="11" s="1"/>
  <c r="Q35" i="11" s="1"/>
  <c r="R35" i="11" s="1"/>
  <c r="S35" i="11" s="1"/>
  <c r="T35" i="11" s="1"/>
  <c r="U35" i="11" s="1"/>
  <c r="V35" i="11" s="1"/>
  <c r="W35" i="11" s="1"/>
  <c r="X35" i="11" s="1"/>
  <c r="Y35" i="11" s="1"/>
  <c r="Z35" i="11" s="1"/>
  <c r="AA35" i="11" s="1"/>
  <c r="AB35" i="11" s="1"/>
  <c r="AC35" i="11" s="1"/>
  <c r="AD35" i="11" s="1"/>
  <c r="AE35" i="11" s="1"/>
  <c r="AF35" i="11" s="1"/>
  <c r="D34" i="11"/>
  <c r="E34" i="11" s="1"/>
  <c r="F34" i="11" s="1"/>
  <c r="G34" i="11" s="1"/>
  <c r="H34" i="11" s="1"/>
  <c r="I34" i="11" s="1"/>
  <c r="J34" i="11" s="1"/>
  <c r="K34" i="11" s="1"/>
  <c r="L34" i="11" s="1"/>
  <c r="M34" i="11" s="1"/>
  <c r="N34" i="11" s="1"/>
  <c r="O34" i="11" s="1"/>
  <c r="P34" i="11" s="1"/>
  <c r="Q34" i="11" s="1"/>
  <c r="R34" i="11" s="1"/>
  <c r="S34" i="11" s="1"/>
  <c r="T34" i="11" s="1"/>
  <c r="U34" i="11" s="1"/>
  <c r="V34" i="11" s="1"/>
  <c r="W34" i="11" s="1"/>
  <c r="X34" i="11" s="1"/>
  <c r="Y34" i="11" s="1"/>
  <c r="Z34" i="11" s="1"/>
  <c r="AA34" i="11" s="1"/>
  <c r="AB34" i="11" s="1"/>
  <c r="AC34" i="11" s="1"/>
  <c r="AD34" i="11" s="1"/>
  <c r="AE34" i="11" s="1"/>
  <c r="AF34" i="11" s="1"/>
  <c r="AF33" i="11"/>
  <c r="AE33" i="11"/>
  <c r="AD33" i="11"/>
  <c r="AB33" i="11"/>
  <c r="Z33" i="11"/>
  <c r="Y33" i="11"/>
  <c r="X33" i="11"/>
  <c r="W33" i="11"/>
  <c r="V33" i="11"/>
  <c r="U33" i="11"/>
  <c r="T33" i="11"/>
  <c r="S33" i="11"/>
  <c r="R33" i="11"/>
  <c r="P33" i="11"/>
  <c r="N33" i="11"/>
  <c r="M33" i="11"/>
  <c r="L33" i="11"/>
  <c r="K33" i="11"/>
  <c r="J33" i="11"/>
  <c r="I33" i="11"/>
  <c r="H33" i="11"/>
  <c r="G33" i="11"/>
  <c r="F33" i="11"/>
  <c r="D33" i="11"/>
  <c r="C33" i="11"/>
  <c r="AC33" i="11" s="1"/>
  <c r="C32" i="11"/>
  <c r="D32" i="11" s="1"/>
  <c r="E32" i="11" s="1"/>
  <c r="F32" i="11" s="1"/>
  <c r="G32" i="11" s="1"/>
  <c r="H32" i="11" s="1"/>
  <c r="I32" i="11" s="1"/>
  <c r="J32" i="11" s="1"/>
  <c r="K32" i="11" s="1"/>
  <c r="L32" i="11" s="1"/>
  <c r="M32" i="11" s="1"/>
  <c r="N32" i="11" s="1"/>
  <c r="O32" i="11" s="1"/>
  <c r="P32" i="11" s="1"/>
  <c r="Q32" i="11" s="1"/>
  <c r="R32" i="11" s="1"/>
  <c r="S32" i="11" s="1"/>
  <c r="T32" i="11" s="1"/>
  <c r="U32" i="11" s="1"/>
  <c r="V32" i="11" s="1"/>
  <c r="W32" i="11" s="1"/>
  <c r="X32" i="11" s="1"/>
  <c r="Y32" i="11" s="1"/>
  <c r="Z32" i="11" s="1"/>
  <c r="AA32" i="11" s="1"/>
  <c r="AB32" i="11" s="1"/>
  <c r="AC32" i="11" s="1"/>
  <c r="AD32" i="11" s="1"/>
  <c r="AE32" i="11" s="1"/>
  <c r="AF32" i="11" s="1"/>
  <c r="V31" i="11"/>
  <c r="P31" i="11"/>
  <c r="F31" i="11"/>
  <c r="C31" i="11"/>
  <c r="AC31" i="11" s="1"/>
  <c r="X30" i="11"/>
  <c r="C30" i="11"/>
  <c r="W30" i="11" s="1"/>
  <c r="AE29" i="11"/>
  <c r="AB29" i="11"/>
  <c r="V29" i="11"/>
  <c r="P29" i="11"/>
  <c r="K29" i="11"/>
  <c r="I29" i="11"/>
  <c r="F29" i="11"/>
  <c r="C29" i="11"/>
  <c r="AC29" i="11" s="1"/>
  <c r="D26" i="11"/>
  <c r="E26" i="11" s="1"/>
  <c r="F26" i="11" s="1"/>
  <c r="G26" i="11" s="1"/>
  <c r="H26" i="11" s="1"/>
  <c r="I26" i="11" s="1"/>
  <c r="J26" i="11" s="1"/>
  <c r="K26" i="11" s="1"/>
  <c r="L26" i="11" s="1"/>
  <c r="M26" i="11" s="1"/>
  <c r="N26" i="11" s="1"/>
  <c r="O26" i="11" s="1"/>
  <c r="P26" i="11" s="1"/>
  <c r="Q26" i="11" s="1"/>
  <c r="R26" i="11" s="1"/>
  <c r="S26" i="11" s="1"/>
  <c r="T26" i="11" s="1"/>
  <c r="U26" i="11" s="1"/>
  <c r="V26" i="11" s="1"/>
  <c r="W26" i="11" s="1"/>
  <c r="X26" i="11" s="1"/>
  <c r="Y26" i="11" s="1"/>
  <c r="Z26" i="11" s="1"/>
  <c r="AA26" i="11" s="1"/>
  <c r="AB26" i="11" s="1"/>
  <c r="AC26" i="11" s="1"/>
  <c r="AD26" i="11" s="1"/>
  <c r="AE26" i="11" s="1"/>
  <c r="AF26" i="11" s="1"/>
  <c r="D25" i="11"/>
  <c r="E25" i="11" s="1"/>
  <c r="F25" i="11" s="1"/>
  <c r="G25" i="11" s="1"/>
  <c r="H25" i="11" s="1"/>
  <c r="I25" i="11" s="1"/>
  <c r="J25" i="11" s="1"/>
  <c r="K25" i="11" s="1"/>
  <c r="L25" i="11" s="1"/>
  <c r="M25" i="11" s="1"/>
  <c r="N25" i="11" s="1"/>
  <c r="O25" i="11" s="1"/>
  <c r="P25" i="11" s="1"/>
  <c r="Q25" i="11" s="1"/>
  <c r="R25" i="11" s="1"/>
  <c r="S25" i="11" s="1"/>
  <c r="T25" i="11" s="1"/>
  <c r="U25" i="11" s="1"/>
  <c r="V25" i="11" s="1"/>
  <c r="W25" i="11" s="1"/>
  <c r="X25" i="11" s="1"/>
  <c r="Y25" i="11" s="1"/>
  <c r="Z25" i="11" s="1"/>
  <c r="AA25" i="11" s="1"/>
  <c r="AB25" i="11" s="1"/>
  <c r="AC25" i="11" s="1"/>
  <c r="AD25" i="11" s="1"/>
  <c r="AE25" i="11" s="1"/>
  <c r="AF25" i="11" s="1"/>
  <c r="D24" i="11"/>
  <c r="E24" i="11" s="1"/>
  <c r="F24" i="11" s="1"/>
  <c r="G24" i="11" s="1"/>
  <c r="H24" i="11" s="1"/>
  <c r="I24" i="11" s="1"/>
  <c r="J24" i="11" s="1"/>
  <c r="K24" i="11" s="1"/>
  <c r="L24" i="11" s="1"/>
  <c r="M24" i="11" s="1"/>
  <c r="N24" i="11" s="1"/>
  <c r="O24" i="11" s="1"/>
  <c r="P24" i="11" s="1"/>
  <c r="Q24" i="11" s="1"/>
  <c r="R24" i="11" s="1"/>
  <c r="S24" i="11" s="1"/>
  <c r="T24" i="11" s="1"/>
  <c r="U24" i="11" s="1"/>
  <c r="V24" i="11" s="1"/>
  <c r="W24" i="11" s="1"/>
  <c r="X24" i="11" s="1"/>
  <c r="Y24" i="11" s="1"/>
  <c r="Z24" i="11" s="1"/>
  <c r="AA24" i="11" s="1"/>
  <c r="AB24" i="11" s="1"/>
  <c r="AC24" i="11" s="1"/>
  <c r="AD24" i="11" s="1"/>
  <c r="AE24" i="11" s="1"/>
  <c r="AF24" i="11" s="1"/>
  <c r="C23" i="11"/>
  <c r="D23" i="11" s="1"/>
  <c r="E23" i="11" s="1"/>
  <c r="F23" i="11" s="1"/>
  <c r="G23" i="11" s="1"/>
  <c r="H23" i="11" s="1"/>
  <c r="I23" i="11" s="1"/>
  <c r="J23" i="11" s="1"/>
  <c r="K23" i="11" s="1"/>
  <c r="L23" i="11" s="1"/>
  <c r="M23" i="11" s="1"/>
  <c r="N23" i="11" s="1"/>
  <c r="O23" i="11" s="1"/>
  <c r="P23" i="11" s="1"/>
  <c r="Q23" i="11" s="1"/>
  <c r="R23" i="11" s="1"/>
  <c r="S23" i="11" s="1"/>
  <c r="T23" i="11" s="1"/>
  <c r="U23" i="11" s="1"/>
  <c r="V23" i="11" s="1"/>
  <c r="W23" i="11" s="1"/>
  <c r="X23" i="11" s="1"/>
  <c r="Y23" i="11" s="1"/>
  <c r="Z23" i="11" s="1"/>
  <c r="AA23" i="11" s="1"/>
  <c r="AB23" i="11" s="1"/>
  <c r="AC23" i="11" s="1"/>
  <c r="AD23" i="11" s="1"/>
  <c r="AE23" i="11" s="1"/>
  <c r="AF23" i="11" s="1"/>
  <c r="C17" i="11"/>
  <c r="D16" i="11"/>
  <c r="E16" i="11" s="1"/>
  <c r="F16" i="11" s="1"/>
  <c r="G16" i="11" s="1"/>
  <c r="H16" i="11" s="1"/>
  <c r="I16" i="11" s="1"/>
  <c r="J16" i="11" s="1"/>
  <c r="K16" i="11" s="1"/>
  <c r="L16" i="11" s="1"/>
  <c r="M16" i="11" s="1"/>
  <c r="N16" i="11" s="1"/>
  <c r="O16" i="11" s="1"/>
  <c r="P16" i="11" s="1"/>
  <c r="Q16" i="11" s="1"/>
  <c r="R16" i="11" s="1"/>
  <c r="S16" i="11" s="1"/>
  <c r="T16" i="11" s="1"/>
  <c r="U16" i="11" s="1"/>
  <c r="V16" i="11" s="1"/>
  <c r="W16" i="11" s="1"/>
  <c r="X16" i="11" s="1"/>
  <c r="Y16" i="11" s="1"/>
  <c r="Z16" i="11" s="1"/>
  <c r="AA16" i="11" s="1"/>
  <c r="AB16" i="11" s="1"/>
  <c r="AC16" i="11" s="1"/>
  <c r="AD16" i="11" s="1"/>
  <c r="AE16" i="11" s="1"/>
  <c r="AF16" i="11" s="1"/>
  <c r="D15" i="11"/>
  <c r="E15" i="11" s="1"/>
  <c r="F15" i="11" s="1"/>
  <c r="G15" i="11" s="1"/>
  <c r="H15" i="11" s="1"/>
  <c r="I15" i="11" s="1"/>
  <c r="J15" i="11" s="1"/>
  <c r="K15" i="11" s="1"/>
  <c r="L15" i="11" s="1"/>
  <c r="M15" i="11" s="1"/>
  <c r="N15" i="11" s="1"/>
  <c r="O15" i="11" s="1"/>
  <c r="P15" i="11" s="1"/>
  <c r="Q15" i="11" s="1"/>
  <c r="R15" i="11" s="1"/>
  <c r="S15" i="11" s="1"/>
  <c r="T15" i="11" s="1"/>
  <c r="U15" i="11" s="1"/>
  <c r="V15" i="11" s="1"/>
  <c r="W15" i="11" s="1"/>
  <c r="X15" i="11" s="1"/>
  <c r="Y15" i="11" s="1"/>
  <c r="Z15" i="11" s="1"/>
  <c r="AA15" i="11" s="1"/>
  <c r="AB15" i="11" s="1"/>
  <c r="AC15" i="11" s="1"/>
  <c r="AD15" i="11" s="1"/>
  <c r="AE15" i="11" s="1"/>
  <c r="AF15" i="11" s="1"/>
  <c r="D14" i="11"/>
  <c r="E14" i="11" s="1"/>
  <c r="F14" i="11" s="1"/>
  <c r="G14" i="11" s="1"/>
  <c r="H14" i="11" s="1"/>
  <c r="I14" i="11" s="1"/>
  <c r="J14" i="11" s="1"/>
  <c r="K14" i="11" s="1"/>
  <c r="L14" i="11" s="1"/>
  <c r="M14" i="11" s="1"/>
  <c r="N14" i="11" s="1"/>
  <c r="O14" i="11" s="1"/>
  <c r="P14" i="11" s="1"/>
  <c r="Q14" i="11" s="1"/>
  <c r="R14" i="11" s="1"/>
  <c r="S14" i="11" s="1"/>
  <c r="T14" i="11" s="1"/>
  <c r="U14" i="11" s="1"/>
  <c r="V14" i="11" s="1"/>
  <c r="W14" i="11" s="1"/>
  <c r="X14" i="11" s="1"/>
  <c r="Y14" i="11" s="1"/>
  <c r="Z14" i="11" s="1"/>
  <c r="AA14" i="11" s="1"/>
  <c r="AB14" i="11" s="1"/>
  <c r="AC14" i="11" s="1"/>
  <c r="AD14" i="11" s="1"/>
  <c r="AE14" i="11" s="1"/>
  <c r="AF14" i="11" s="1"/>
  <c r="AF13" i="11"/>
  <c r="AE13" i="11"/>
  <c r="AD13" i="11"/>
  <c r="AC13" i="11"/>
  <c r="AB13" i="11"/>
  <c r="AA13" i="11"/>
  <c r="Z13" i="11"/>
  <c r="Y13" i="11"/>
  <c r="X13" i="11"/>
  <c r="W13" i="11"/>
  <c r="V13" i="11"/>
  <c r="U13" i="11"/>
  <c r="T13" i="11"/>
  <c r="S13" i="11"/>
  <c r="R13" i="11"/>
  <c r="Q13" i="11"/>
  <c r="P13" i="11"/>
  <c r="O13" i="11"/>
  <c r="N13" i="11"/>
  <c r="M13" i="11"/>
  <c r="L13" i="11"/>
  <c r="K13" i="11"/>
  <c r="J13" i="11"/>
  <c r="I13" i="11"/>
  <c r="H13" i="11"/>
  <c r="G13" i="11"/>
  <c r="F13" i="11"/>
  <c r="E13" i="11"/>
  <c r="D13" i="11"/>
  <c r="C12" i="11"/>
  <c r="D12" i="11" s="1"/>
  <c r="E11" i="11"/>
  <c r="F11" i="11" s="1"/>
  <c r="G11" i="11" s="1"/>
  <c r="H11" i="11" s="1"/>
  <c r="I11" i="11" s="1"/>
  <c r="J11" i="11" s="1"/>
  <c r="K11" i="11" s="1"/>
  <c r="L11" i="11" s="1"/>
  <c r="M11" i="11" s="1"/>
  <c r="N11" i="11" s="1"/>
  <c r="O11" i="11" s="1"/>
  <c r="P11" i="11" s="1"/>
  <c r="Q11" i="11" s="1"/>
  <c r="R11" i="11" s="1"/>
  <c r="S11" i="11" s="1"/>
  <c r="T11" i="11" s="1"/>
  <c r="U11" i="11" s="1"/>
  <c r="V11" i="11" s="1"/>
  <c r="W11" i="11" s="1"/>
  <c r="X11" i="11" s="1"/>
  <c r="Y11" i="11" s="1"/>
  <c r="Z11" i="11" s="1"/>
  <c r="AA11" i="11" s="1"/>
  <c r="AB11" i="11" s="1"/>
  <c r="AC11" i="11" s="1"/>
  <c r="AD11" i="11" s="1"/>
  <c r="AE11" i="11" s="1"/>
  <c r="AF11" i="11" s="1"/>
  <c r="D11" i="11"/>
  <c r="D10" i="11"/>
  <c r="E10" i="11" s="1"/>
  <c r="F10" i="11" s="1"/>
  <c r="G10" i="11" s="1"/>
  <c r="H10" i="11" s="1"/>
  <c r="I10" i="11" s="1"/>
  <c r="J10" i="11" s="1"/>
  <c r="K10" i="11" s="1"/>
  <c r="L10" i="11" s="1"/>
  <c r="M10" i="11" s="1"/>
  <c r="N10" i="11" s="1"/>
  <c r="O10" i="11" s="1"/>
  <c r="P10" i="11" s="1"/>
  <c r="Q10" i="11" s="1"/>
  <c r="R10" i="11" s="1"/>
  <c r="S10" i="11" s="1"/>
  <c r="T10" i="11" s="1"/>
  <c r="U10" i="11" s="1"/>
  <c r="V10" i="11" s="1"/>
  <c r="W10" i="11" s="1"/>
  <c r="X10" i="11" s="1"/>
  <c r="Y10" i="11" s="1"/>
  <c r="Z10" i="11" s="1"/>
  <c r="AA10" i="11" s="1"/>
  <c r="AB10" i="11" s="1"/>
  <c r="AC10" i="11" s="1"/>
  <c r="AD10" i="11" s="1"/>
  <c r="AE10" i="11" s="1"/>
  <c r="AF10" i="11" s="1"/>
  <c r="C96" i="10"/>
  <c r="D96" i="10" s="1"/>
  <c r="D95" i="10"/>
  <c r="D94" i="10"/>
  <c r="D93" i="10"/>
  <c r="C91" i="10"/>
  <c r="D98" i="10" s="1"/>
  <c r="D90" i="10"/>
  <c r="D89" i="10"/>
  <c r="D88" i="10"/>
  <c r="D86" i="10"/>
  <c r="C86" i="10"/>
  <c r="D85" i="10"/>
  <c r="D84" i="10"/>
  <c r="D83" i="10"/>
  <c r="C75" i="10"/>
  <c r="D74" i="10"/>
  <c r="D75" i="10" s="1"/>
  <c r="C72" i="10"/>
  <c r="D71" i="10"/>
  <c r="D70" i="10"/>
  <c r="D69" i="10"/>
  <c r="D68" i="10"/>
  <c r="D67" i="10"/>
  <c r="D66" i="10"/>
  <c r="D65" i="10"/>
  <c r="D64" i="10"/>
  <c r="D63" i="10"/>
  <c r="D62" i="10"/>
  <c r="D61" i="10"/>
  <c r="D72" i="10" s="1"/>
  <c r="D60" i="10"/>
  <c r="D59" i="10"/>
  <c r="D58" i="10"/>
  <c r="D57" i="10"/>
  <c r="D56" i="10"/>
  <c r="C54" i="10"/>
  <c r="C76" i="10" s="1"/>
  <c r="D53" i="10"/>
  <c r="D52" i="10"/>
  <c r="D51" i="10"/>
  <c r="D50" i="10"/>
  <c r="D49" i="10"/>
  <c r="D54" i="10" s="1"/>
  <c r="D47" i="10"/>
  <c r="C47" i="10"/>
  <c r="D46" i="10"/>
  <c r="D45" i="10"/>
  <c r="D44" i="10"/>
  <c r="C42" i="10"/>
  <c r="D41" i="10"/>
  <c r="D42" i="10" s="1"/>
  <c r="D40" i="10"/>
  <c r="C38" i="10"/>
  <c r="D37" i="10"/>
  <c r="D36" i="10"/>
  <c r="D35" i="10"/>
  <c r="D34" i="10"/>
  <c r="D33" i="10"/>
  <c r="D32" i="10"/>
  <c r="D31" i="10"/>
  <c r="D30" i="10"/>
  <c r="D29" i="10"/>
  <c r="D38" i="10" s="1"/>
  <c r="C27" i="10"/>
  <c r="D26" i="10"/>
  <c r="D25" i="10"/>
  <c r="D24" i="10"/>
  <c r="D23" i="10"/>
  <c r="D22" i="10"/>
  <c r="D21" i="10"/>
  <c r="D20" i="10"/>
  <c r="D19" i="10"/>
  <c r="D18" i="10"/>
  <c r="D17" i="10"/>
  <c r="D16" i="10"/>
  <c r="D15" i="10"/>
  <c r="D14" i="10"/>
  <c r="D13" i="10"/>
  <c r="D12" i="10"/>
  <c r="D27" i="10" s="1"/>
  <c r="D11" i="10"/>
  <c r="D9" i="10"/>
  <c r="C9" i="10"/>
  <c r="D8" i="10"/>
  <c r="D7" i="10"/>
  <c r="H85" i="9"/>
  <c r="G85" i="9"/>
  <c r="F85" i="9"/>
  <c r="E85" i="9"/>
  <c r="I84" i="9"/>
  <c r="H78" i="9"/>
  <c r="D78" i="9"/>
  <c r="K76" i="9"/>
  <c r="K85" i="9" s="1"/>
  <c r="J76" i="9"/>
  <c r="J85" i="9" s="1"/>
  <c r="I76" i="9"/>
  <c r="I85" i="9" s="1"/>
  <c r="I87" i="9" s="1"/>
  <c r="G76" i="9"/>
  <c r="D76" i="9"/>
  <c r="D85" i="9" s="1"/>
  <c r="C75" i="9"/>
  <c r="B75" i="9"/>
  <c r="C74" i="9"/>
  <c r="B74" i="9" s="1"/>
  <c r="C73" i="9"/>
  <c r="B73" i="9"/>
  <c r="C72" i="9"/>
  <c r="B72" i="9" s="1"/>
  <c r="C71" i="9"/>
  <c r="C76" i="9" s="1"/>
  <c r="C85" i="9" s="1"/>
  <c r="B71" i="9"/>
  <c r="B76" i="9" s="1"/>
  <c r="B85" i="9" s="1"/>
  <c r="G68" i="9"/>
  <c r="G78" i="9" s="1"/>
  <c r="K65" i="9"/>
  <c r="K68" i="9" s="1"/>
  <c r="K78" i="9" s="1"/>
  <c r="J65" i="9"/>
  <c r="J68" i="9" s="1"/>
  <c r="J78" i="9" s="1"/>
  <c r="I65" i="9"/>
  <c r="I68" i="9" s="1"/>
  <c r="I78" i="9" s="1"/>
  <c r="G65" i="9"/>
  <c r="D65" i="9"/>
  <c r="C64" i="9"/>
  <c r="B64" i="9" s="1"/>
  <c r="C63" i="9"/>
  <c r="B63" i="9" s="1"/>
  <c r="C62" i="9"/>
  <c r="B62" i="9"/>
  <c r="C61" i="9"/>
  <c r="B61" i="9"/>
  <c r="C60" i="9"/>
  <c r="B60" i="9"/>
  <c r="C59" i="9"/>
  <c r="C65" i="9" s="1"/>
  <c r="K53" i="9"/>
  <c r="J53" i="9"/>
  <c r="J55" i="9" s="1"/>
  <c r="J84" i="9" s="1"/>
  <c r="H53" i="9"/>
  <c r="H55" i="9" s="1"/>
  <c r="H84" i="9" s="1"/>
  <c r="H87" i="9" s="1"/>
  <c r="G53" i="9"/>
  <c r="G55" i="9" s="1"/>
  <c r="G84" i="9" s="1"/>
  <c r="G87" i="9" s="1"/>
  <c r="F53" i="9"/>
  <c r="F55" i="9" s="1"/>
  <c r="F84" i="9" s="1"/>
  <c r="F87" i="9" s="1"/>
  <c r="E53" i="9"/>
  <c r="E55" i="9" s="1"/>
  <c r="E84" i="9" s="1"/>
  <c r="E87" i="9" s="1"/>
  <c r="D53" i="9"/>
  <c r="C52" i="9"/>
  <c r="B52" i="9"/>
  <c r="C51" i="9"/>
  <c r="B51" i="9"/>
  <c r="C50" i="9"/>
  <c r="B50" i="9" s="1"/>
  <c r="C49" i="9"/>
  <c r="B49" i="9" s="1"/>
  <c r="C48" i="9"/>
  <c r="B48" i="9" s="1"/>
  <c r="C47" i="9"/>
  <c r="B47" i="9"/>
  <c r="C46" i="9"/>
  <c r="B46" i="9"/>
  <c r="C45" i="9"/>
  <c r="B45" i="9"/>
  <c r="C44" i="9"/>
  <c r="B44" i="9" s="1"/>
  <c r="C43" i="9"/>
  <c r="B43" i="9" s="1"/>
  <c r="C42" i="9"/>
  <c r="B42" i="9" s="1"/>
  <c r="C41" i="9"/>
  <c r="B41" i="9"/>
  <c r="C40" i="9"/>
  <c r="B40" i="9"/>
  <c r="C39" i="9"/>
  <c r="B39" i="9"/>
  <c r="C38" i="9"/>
  <c r="B38" i="9" s="1"/>
  <c r="K35" i="9"/>
  <c r="K55" i="9" s="1"/>
  <c r="K84" i="9" s="1"/>
  <c r="J35" i="9"/>
  <c r="H35" i="9"/>
  <c r="G35" i="9"/>
  <c r="F35" i="9"/>
  <c r="E35" i="9"/>
  <c r="D35" i="9"/>
  <c r="D55" i="9" s="1"/>
  <c r="D84" i="9" s="1"/>
  <c r="D87" i="9" s="1"/>
  <c r="C34" i="9"/>
  <c r="B34" i="9"/>
  <c r="C33" i="9"/>
  <c r="B33" i="9"/>
  <c r="C32" i="9"/>
  <c r="B32" i="9"/>
  <c r="C31" i="9"/>
  <c r="B31" i="9" s="1"/>
  <c r="C30" i="9"/>
  <c r="B30" i="9"/>
  <c r="C29" i="9"/>
  <c r="B29" i="9" s="1"/>
  <c r="B35" i="9" s="1"/>
  <c r="K26" i="9"/>
  <c r="J26" i="9"/>
  <c r="H26" i="9"/>
  <c r="G26" i="9"/>
  <c r="F26" i="9"/>
  <c r="E26" i="9"/>
  <c r="D26" i="9"/>
  <c r="C25" i="9"/>
  <c r="B25" i="9"/>
  <c r="C24" i="9"/>
  <c r="B24" i="9" s="1"/>
  <c r="C23" i="9"/>
  <c r="B23" i="9" s="1"/>
  <c r="C22" i="9"/>
  <c r="B22" i="9" s="1"/>
  <c r="B26" i="9" s="1"/>
  <c r="K18" i="9"/>
  <c r="J18" i="9"/>
  <c r="H18" i="9"/>
  <c r="G18" i="9"/>
  <c r="F18" i="9"/>
  <c r="E18" i="9"/>
  <c r="D18" i="9"/>
  <c r="C17" i="9"/>
  <c r="B17" i="9" s="1"/>
  <c r="C16" i="9"/>
  <c r="B16" i="9"/>
  <c r="C15" i="9"/>
  <c r="B15" i="9" s="1"/>
  <c r="C14" i="9"/>
  <c r="B14" i="9"/>
  <c r="C13" i="9"/>
  <c r="B13" i="9" s="1"/>
  <c r="C12" i="9"/>
  <c r="C18" i="9" s="1"/>
  <c r="B12" i="9"/>
  <c r="B79" i="8"/>
  <c r="B77" i="8"/>
  <c r="G75" i="8"/>
  <c r="F75" i="8"/>
  <c r="F81" i="8" s="1"/>
  <c r="E75" i="8"/>
  <c r="E81" i="8" s="1"/>
  <c r="D75" i="8"/>
  <c r="C75" i="8"/>
  <c r="B74" i="8"/>
  <c r="B73" i="8"/>
  <c r="B72" i="8"/>
  <c r="B71" i="8"/>
  <c r="B70" i="8"/>
  <c r="G67" i="8"/>
  <c r="F67" i="8"/>
  <c r="E67" i="8"/>
  <c r="D67" i="8"/>
  <c r="C67" i="8"/>
  <c r="B66" i="8"/>
  <c r="B65" i="8"/>
  <c r="B64" i="8"/>
  <c r="B63" i="8"/>
  <c r="B62" i="8"/>
  <c r="B61" i="8"/>
  <c r="G58" i="8"/>
  <c r="F58" i="8"/>
  <c r="E58" i="8"/>
  <c r="D58" i="8"/>
  <c r="C58" i="8"/>
  <c r="B57" i="8"/>
  <c r="B56" i="8"/>
  <c r="B55" i="8"/>
  <c r="B54" i="8"/>
  <c r="B53" i="8"/>
  <c r="B52" i="8"/>
  <c r="B51" i="8"/>
  <c r="G48" i="8"/>
  <c r="F48" i="8"/>
  <c r="E48" i="8"/>
  <c r="D48" i="8"/>
  <c r="C48" i="8"/>
  <c r="B47" i="8"/>
  <c r="B46" i="8"/>
  <c r="B45" i="8"/>
  <c r="B44" i="8"/>
  <c r="B43" i="8"/>
  <c r="B42" i="8"/>
  <c r="B41" i="8"/>
  <c r="B40" i="8"/>
  <c r="B39" i="8"/>
  <c r="B38" i="8"/>
  <c r="B37" i="8"/>
  <c r="B36" i="8"/>
  <c r="B35" i="8"/>
  <c r="B34" i="8"/>
  <c r="B33" i="8"/>
  <c r="B32" i="8"/>
  <c r="B31" i="8"/>
  <c r="B30" i="8"/>
  <c r="B29" i="8"/>
  <c r="B28" i="8"/>
  <c r="G25" i="8"/>
  <c r="F25" i="8"/>
  <c r="E25" i="8"/>
  <c r="D25" i="8"/>
  <c r="C25" i="8"/>
  <c r="B24" i="8"/>
  <c r="B23" i="8"/>
  <c r="B22" i="8"/>
  <c r="B21" i="8"/>
  <c r="B20" i="8"/>
  <c r="B17" i="8"/>
  <c r="G15" i="8"/>
  <c r="F15" i="8"/>
  <c r="E15" i="8"/>
  <c r="D15" i="8"/>
  <c r="C15" i="8"/>
  <c r="B14" i="8"/>
  <c r="B13" i="8"/>
  <c r="G81" i="8" l="1"/>
  <c r="B75" i="8"/>
  <c r="B25" i="8"/>
  <c r="B67" i="8"/>
  <c r="B58" i="8"/>
  <c r="C81" i="8"/>
  <c r="C85" i="8" s="1"/>
  <c r="B48" i="8"/>
  <c r="B15" i="8"/>
  <c r="D81" i="8"/>
  <c r="D85" i="8" s="1"/>
  <c r="L29" i="11"/>
  <c r="AF29" i="11"/>
  <c r="G31" i="11"/>
  <c r="W31" i="11"/>
  <c r="H31" i="11"/>
  <c r="X31" i="11"/>
  <c r="R29" i="11"/>
  <c r="F30" i="11"/>
  <c r="I31" i="11"/>
  <c r="AB31" i="11"/>
  <c r="S29" i="11"/>
  <c r="L30" i="11"/>
  <c r="J31" i="11"/>
  <c r="AD31" i="11"/>
  <c r="T29" i="11"/>
  <c r="M30" i="11"/>
  <c r="K31" i="11"/>
  <c r="AE31" i="11"/>
  <c r="D29" i="11"/>
  <c r="U29" i="11"/>
  <c r="N30" i="11"/>
  <c r="L31" i="11"/>
  <c r="AF31" i="11"/>
  <c r="G29" i="11"/>
  <c r="W29" i="11"/>
  <c r="Y30" i="11"/>
  <c r="R31" i="11"/>
  <c r="H29" i="11"/>
  <c r="X29" i="11"/>
  <c r="Z30" i="11"/>
  <c r="S31" i="11"/>
  <c r="T31" i="11"/>
  <c r="J29" i="11"/>
  <c r="AD29" i="11"/>
  <c r="D31" i="11"/>
  <c r="U31" i="11"/>
  <c r="M38" i="6"/>
  <c r="M45" i="6" s="1"/>
  <c r="D17" i="11"/>
  <c r="E12" i="11"/>
  <c r="D19" i="11"/>
  <c r="O30" i="11"/>
  <c r="AA30" i="11"/>
  <c r="D30" i="11"/>
  <c r="P30" i="11"/>
  <c r="AB30" i="11"/>
  <c r="E30" i="11"/>
  <c r="Q30" i="11"/>
  <c r="AC30" i="11"/>
  <c r="C19" i="11"/>
  <c r="C21" i="11" s="1"/>
  <c r="C27" i="11" s="1"/>
  <c r="C37" i="11" s="1"/>
  <c r="R30" i="11"/>
  <c r="AD30" i="11"/>
  <c r="M29" i="11"/>
  <c r="Y29" i="11"/>
  <c r="G30" i="11"/>
  <c r="S30" i="11"/>
  <c r="AE30" i="11"/>
  <c r="M31" i="11"/>
  <c r="Y31" i="11"/>
  <c r="N29" i="11"/>
  <c r="Z29" i="11"/>
  <c r="H30" i="11"/>
  <c r="T30" i="11"/>
  <c r="AF30" i="11"/>
  <c r="N31" i="11"/>
  <c r="Z31" i="11"/>
  <c r="O29" i="11"/>
  <c r="AA29" i="11"/>
  <c r="I30" i="11"/>
  <c r="U30" i="11"/>
  <c r="O31" i="11"/>
  <c r="AA31" i="11"/>
  <c r="O33" i="11"/>
  <c r="AA33" i="11"/>
  <c r="J30" i="11"/>
  <c r="V30" i="11"/>
  <c r="E29" i="11"/>
  <c r="Q29" i="11"/>
  <c r="K30" i="11"/>
  <c r="E31" i="11"/>
  <c r="Q31" i="11"/>
  <c r="E33" i="11"/>
  <c r="Q33" i="11"/>
  <c r="D76" i="10"/>
  <c r="D91" i="10"/>
  <c r="E88" i="9"/>
  <c r="E89" i="9"/>
  <c r="F88" i="9"/>
  <c r="F89" i="9"/>
  <c r="D88" i="9"/>
  <c r="D89" i="9"/>
  <c r="G88" i="9"/>
  <c r="G89" i="9"/>
  <c r="I88" i="9"/>
  <c r="I89" i="9"/>
  <c r="B53" i="9"/>
  <c r="B55" i="9" s="1"/>
  <c r="B84" i="9" s="1"/>
  <c r="B87" i="9" s="1"/>
  <c r="B18" i="9"/>
  <c r="H88" i="9"/>
  <c r="H89" i="9"/>
  <c r="K87" i="9"/>
  <c r="J87" i="9"/>
  <c r="C26" i="9"/>
  <c r="C53" i="9"/>
  <c r="C35" i="9"/>
  <c r="C68" i="9"/>
  <c r="B68" i="9" s="1"/>
  <c r="B78" i="9" s="1"/>
  <c r="B59" i="9"/>
  <c r="B65" i="9" s="1"/>
  <c r="E86" i="8"/>
  <c r="E85" i="8"/>
  <c r="G86" i="8"/>
  <c r="G85" i="8"/>
  <c r="F84" i="8"/>
  <c r="F86" i="8"/>
  <c r="F85" i="8"/>
  <c r="C86" i="8" l="1"/>
  <c r="B81" i="8"/>
  <c r="D86" i="8"/>
  <c r="F12" i="11"/>
  <c r="E19" i="11"/>
  <c r="E17" i="11"/>
  <c r="D21" i="11"/>
  <c r="D27" i="11" s="1"/>
  <c r="D37" i="11" s="1"/>
  <c r="C78" i="9"/>
  <c r="B88" i="9"/>
  <c r="B89" i="9"/>
  <c r="C55" i="9"/>
  <c r="C84" i="9" s="1"/>
  <c r="C87" i="9" s="1"/>
  <c r="K89" i="9"/>
  <c r="K88" i="9"/>
  <c r="J89" i="9"/>
  <c r="J88" i="9"/>
  <c r="B86" i="8"/>
  <c r="B85" i="8"/>
  <c r="E21" i="11" l="1"/>
  <c r="E27" i="11" s="1"/>
  <c r="E37" i="11" s="1"/>
  <c r="F19" i="11"/>
  <c r="F17" i="11"/>
  <c r="F21" i="11" s="1"/>
  <c r="F27" i="11" s="1"/>
  <c r="F37" i="11" s="1"/>
  <c r="G12" i="11"/>
  <c r="C88" i="9"/>
  <c r="C89" i="9"/>
  <c r="G19" i="11" l="1"/>
  <c r="G17" i="11"/>
  <c r="G21" i="11" s="1"/>
  <c r="G27" i="11" s="1"/>
  <c r="G37" i="11" s="1"/>
  <c r="H12" i="11"/>
  <c r="H19" i="11" l="1"/>
  <c r="H17" i="11"/>
  <c r="H21" i="11" s="1"/>
  <c r="H27" i="11" s="1"/>
  <c r="H37" i="11" s="1"/>
  <c r="I12" i="11"/>
  <c r="I19" i="11" l="1"/>
  <c r="I17" i="11"/>
  <c r="J12" i="11"/>
  <c r="I21" i="11" l="1"/>
  <c r="I27" i="11" s="1"/>
  <c r="I37" i="11" s="1"/>
  <c r="J19" i="11"/>
  <c r="J17" i="11"/>
  <c r="J21" i="11" s="1"/>
  <c r="J27" i="11" s="1"/>
  <c r="J37" i="11" s="1"/>
  <c r="K12" i="11"/>
  <c r="K17" i="11" l="1"/>
  <c r="L12" i="11"/>
  <c r="K19" i="11"/>
  <c r="L17" i="11" l="1"/>
  <c r="M12" i="11"/>
  <c r="L19" i="11"/>
  <c r="K21" i="11"/>
  <c r="K27" i="11" s="1"/>
  <c r="K37" i="11" s="1"/>
  <c r="M17" i="11" l="1"/>
  <c r="N12" i="11"/>
  <c r="M19" i="11"/>
  <c r="L21" i="11"/>
  <c r="L27" i="11" s="1"/>
  <c r="L37" i="11" s="1"/>
  <c r="N17" i="11" l="1"/>
  <c r="O12" i="11"/>
  <c r="N19" i="11"/>
  <c r="M21" i="11"/>
  <c r="M27" i="11" s="1"/>
  <c r="M37" i="11" s="1"/>
  <c r="P12" i="11" l="1"/>
  <c r="O19" i="11"/>
  <c r="O17" i="11"/>
  <c r="O21" i="11" s="1"/>
  <c r="O27" i="11" s="1"/>
  <c r="O37" i="11" s="1"/>
  <c r="N21" i="11"/>
  <c r="N27" i="11" s="1"/>
  <c r="N37" i="11" s="1"/>
  <c r="P19" i="11" l="1"/>
  <c r="P17" i="11"/>
  <c r="Q12" i="11"/>
  <c r="P21" i="11" l="1"/>
  <c r="P27" i="11" s="1"/>
  <c r="P37" i="11" s="1"/>
  <c r="R12" i="11"/>
  <c r="Q19" i="11"/>
  <c r="Q17" i="11"/>
  <c r="Q21" i="11" s="1"/>
  <c r="Q27" i="11" s="1"/>
  <c r="Q37" i="11" s="1"/>
  <c r="R19" i="11" l="1"/>
  <c r="R17" i="11"/>
  <c r="R21" i="11" s="1"/>
  <c r="R27" i="11" s="1"/>
  <c r="R37" i="11" s="1"/>
  <c r="S12" i="11"/>
  <c r="S19" i="11" l="1"/>
  <c r="S17" i="11"/>
  <c r="S21" i="11" s="1"/>
  <c r="S27" i="11" s="1"/>
  <c r="S37" i="11" s="1"/>
  <c r="T12" i="11"/>
  <c r="T19" i="11" l="1"/>
  <c r="T17" i="11"/>
  <c r="T21" i="11" s="1"/>
  <c r="T27" i="11" s="1"/>
  <c r="T37" i="11" s="1"/>
  <c r="U12" i="11"/>
  <c r="U17" i="11" l="1"/>
  <c r="V12" i="11"/>
  <c r="U19" i="11"/>
  <c r="V19" i="11" l="1"/>
  <c r="V17" i="11"/>
  <c r="W12" i="11"/>
  <c r="U21" i="11"/>
  <c r="U27" i="11" s="1"/>
  <c r="U37" i="11" s="1"/>
  <c r="V21" i="11" l="1"/>
  <c r="V27" i="11" s="1"/>
  <c r="V37" i="11" s="1"/>
  <c r="W17" i="11"/>
  <c r="X12" i="11"/>
  <c r="W19" i="11"/>
  <c r="X17" i="11" l="1"/>
  <c r="Y12" i="11"/>
  <c r="X19" i="11"/>
  <c r="W21" i="11"/>
  <c r="W27" i="11" s="1"/>
  <c r="W37" i="11" s="1"/>
  <c r="Y17" i="11" l="1"/>
  <c r="Z12" i="11"/>
  <c r="Y19" i="11"/>
  <c r="X21" i="11"/>
  <c r="X27" i="11" s="1"/>
  <c r="X37" i="11" s="1"/>
  <c r="Z17" i="11" l="1"/>
  <c r="AA12" i="11"/>
  <c r="Z19" i="11"/>
  <c r="Y21" i="11"/>
  <c r="Y27" i="11" s="1"/>
  <c r="Y37" i="11" s="1"/>
  <c r="AB12" i="11" l="1"/>
  <c r="AA17" i="11"/>
  <c r="AA19" i="11"/>
  <c r="Z21" i="11"/>
  <c r="Z27" i="11" s="1"/>
  <c r="Z37" i="11" s="1"/>
  <c r="AA21" i="11" l="1"/>
  <c r="AA27" i="11" s="1"/>
  <c r="AA37" i="11" s="1"/>
  <c r="AB19" i="11"/>
  <c r="AC12" i="11"/>
  <c r="AB17" i="11"/>
  <c r="AB21" i="11" l="1"/>
  <c r="AB27" i="11" s="1"/>
  <c r="AB37" i="11" s="1"/>
  <c r="AC19" i="11"/>
  <c r="AD12" i="11"/>
  <c r="AC17" i="11"/>
  <c r="AC21" i="11" s="1"/>
  <c r="AC27" i="11" s="1"/>
  <c r="AC37" i="11" s="1"/>
  <c r="AD19" i="11" l="1"/>
  <c r="AD17" i="11"/>
  <c r="AD21" i="11" s="1"/>
  <c r="AD27" i="11" s="1"/>
  <c r="AD37" i="11" s="1"/>
  <c r="AE12" i="11"/>
  <c r="AE19" i="11" l="1"/>
  <c r="AE17" i="11"/>
  <c r="AE21" i="11" s="1"/>
  <c r="AE27" i="11" s="1"/>
  <c r="AE37" i="11" s="1"/>
  <c r="AF12" i="11"/>
  <c r="AF19" i="11" l="1"/>
  <c r="AF17" i="11"/>
  <c r="AF21" i="11" l="1"/>
  <c r="AF27" i="11" s="1"/>
  <c r="AF37" i="11" s="1"/>
  <c r="B39" i="11" s="1"/>
  <c r="E39" i="1"/>
  <c r="D38" i="1"/>
  <c r="E37" i="1"/>
  <c r="D37" i="1"/>
  <c r="E36" i="1"/>
  <c r="D36" i="1"/>
  <c r="D29" i="1"/>
  <c r="E29" i="1"/>
  <c r="E24" i="1"/>
  <c r="D24" i="1"/>
  <c r="E19" i="1"/>
  <c r="D19" i="1"/>
  <c r="E12" i="1"/>
  <c r="D12" i="1"/>
  <c r="E7" i="1"/>
  <c r="D7" i="1"/>
  <c r="B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Downton, Diana</author>
  </authors>
  <commentList>
    <comment ref="E24" authorId="0" shapeId="0" xr:uid="{00000000-0006-0000-0000-000001000000}">
      <text>
        <r>
          <rPr>
            <b/>
            <sz val="9"/>
            <color rgb="FF000000"/>
            <rFont val="Tahoma"/>
            <family val="2"/>
          </rPr>
          <t>Downton, Diana:</t>
        </r>
        <r>
          <rPr>
            <sz val="9"/>
            <color rgb="FF000000"/>
            <rFont val="Tahoma"/>
            <family val="2"/>
          </rPr>
          <t xml:space="preserve">
Use developer capacity worksheet for details on this scoring section.</t>
        </r>
      </text>
    </comment>
  </commentList>
</comments>
</file>

<file path=xl/sharedStrings.xml><?xml version="1.0" encoding="utf-8"?>
<sst xmlns="http://schemas.openxmlformats.org/spreadsheetml/2006/main" count="741" uniqueCount="589">
  <si>
    <t>Project Name:</t>
  </si>
  <si>
    <t>Potential points</t>
  </si>
  <si>
    <t xml:space="preserve">Self Score </t>
  </si>
  <si>
    <t>Rental</t>
  </si>
  <si>
    <t>Ownership</t>
  </si>
  <si>
    <t>N/A</t>
  </si>
  <si>
    <t xml:space="preserve">              Total Possible Points</t>
  </si>
  <si>
    <t>Percentage Score for Rental</t>
  </si>
  <si>
    <t>Percentage Score for Ownership</t>
  </si>
  <si>
    <t>New Construction NOFA</t>
  </si>
  <si>
    <t>Project Summary</t>
  </si>
  <si>
    <t xml:space="preserve">Project Name: </t>
  </si>
  <si>
    <t>Project Address:</t>
  </si>
  <si>
    <t xml:space="preserve">Zip Code:                                    </t>
  </si>
  <si>
    <t>City Council District:</t>
  </si>
  <si>
    <t xml:space="preserve">Census Tract: </t>
  </si>
  <si>
    <t xml:space="preserve">Parcel No.: </t>
  </si>
  <si>
    <t>Total Number of Housing Units:</t>
  </si>
  <si>
    <t xml:space="preserve">Total Number of Affordable Units: </t>
  </si>
  <si>
    <t xml:space="preserve">Total Number of Bedrooms: </t>
  </si>
  <si>
    <t>Target Population:</t>
  </si>
  <si>
    <t>Total Number of Accessible Units:</t>
  </si>
  <si>
    <t xml:space="preserve">Mobility Impaired: </t>
  </si>
  <si>
    <t>Hearing /Visually Impaired:</t>
  </si>
  <si>
    <t xml:space="preserve">Number of New Special Needs Units: </t>
  </si>
  <si>
    <t>Special Needs Population Targeted:</t>
  </si>
  <si>
    <t>Total Number of Permanent Supportive Housing Units for Homeless Households:</t>
  </si>
  <si>
    <t>Other City of Dallas Funds Previously Requested, if any:</t>
  </si>
  <si>
    <t>Funds Currently Requested:</t>
  </si>
  <si>
    <t>Total Development Costs (Affordable Residential Only):</t>
  </si>
  <si>
    <t>Other Expected Sources of Funding (not including provate bank loans):</t>
  </si>
  <si>
    <t xml:space="preserve">     9 % Tax Credits</t>
  </si>
  <si>
    <t xml:space="preserve">     4% Tax Credits</t>
  </si>
  <si>
    <t xml:space="preserve">     HUD 202 or 811</t>
  </si>
  <si>
    <t xml:space="preserve">     AHP</t>
  </si>
  <si>
    <t xml:space="preserve">     Project-based Rental Assistance</t>
  </si>
  <si>
    <t xml:space="preserve">     HOPWA</t>
  </si>
  <si>
    <t>Other:</t>
  </si>
  <si>
    <r>
      <t>Applicant Information</t>
    </r>
    <r>
      <rPr>
        <b/>
        <i/>
        <sz val="12"/>
        <color rgb="FFFF0000"/>
        <rFont val="Arial"/>
        <family val="2"/>
      </rPr>
      <t xml:space="preserve"> (Please use the dropdown boxes where applicable)</t>
    </r>
  </si>
  <si>
    <t xml:space="preserve">A. Identify Applicant </t>
  </si>
  <si>
    <t>.</t>
  </si>
  <si>
    <t xml:space="preserve">Applicant Name: </t>
  </si>
  <si>
    <t>Address:</t>
  </si>
  <si>
    <t xml:space="preserve">Contact Person: </t>
  </si>
  <si>
    <t xml:space="preserve">Phone: </t>
  </si>
  <si>
    <t xml:space="preserve">E-mail: </t>
  </si>
  <si>
    <t>Fax:</t>
  </si>
  <si>
    <t>Property Management Company:</t>
  </si>
  <si>
    <t>Property Management Contact:</t>
  </si>
  <si>
    <t>Phone:</t>
  </si>
  <si>
    <t>B. Legal Status of Applicant</t>
  </si>
  <si>
    <t>Other (specify)</t>
  </si>
  <si>
    <t>C. Status of Organization</t>
  </si>
  <si>
    <t xml:space="preserve">    Currently Exists</t>
  </si>
  <si>
    <t xml:space="preserve">     To be formed</t>
  </si>
  <si>
    <t>Estimated date:</t>
  </si>
  <si>
    <t xml:space="preserve">Federal Tax I.D. Number: </t>
  </si>
  <si>
    <t>D.  Name(s) of individuals who will be General Partner(s) or Principal Owner(s)</t>
  </si>
  <si>
    <t>E.  Developer Type</t>
  </si>
  <si>
    <r>
      <t xml:space="preserve">Site Control </t>
    </r>
    <r>
      <rPr>
        <b/>
        <i/>
        <sz val="12"/>
        <color rgb="FFFF0000"/>
        <rFont val="Arial"/>
        <family val="2"/>
      </rPr>
      <t>(</t>
    </r>
    <r>
      <rPr>
        <i/>
        <sz val="12"/>
        <color rgb="FFFF0000"/>
        <rFont val="Arial"/>
        <family val="2"/>
      </rPr>
      <t>Please use the dropdown boxes where applicable</t>
    </r>
    <r>
      <rPr>
        <b/>
        <i/>
        <sz val="12"/>
        <color rgb="FFFF0000"/>
        <rFont val="Arial"/>
        <family val="2"/>
      </rPr>
      <t>)</t>
    </r>
  </si>
  <si>
    <t>Site control at the time of application is required.  Indicate the level of site control currently held by the developer.  Evidence of site control must be included as Exhibit 20 to the Application.</t>
  </si>
  <si>
    <t xml:space="preserve">a. Copy of Deed, for Fee Ownership </t>
  </si>
  <si>
    <t xml:space="preserve">b. Purchase agreement:  </t>
  </si>
  <si>
    <t>Date of Expiration:</t>
  </si>
  <si>
    <t xml:space="preserve"> </t>
  </si>
  <si>
    <t xml:space="preserve">Provision for Extension: </t>
  </si>
  <si>
    <t>Cost of Extension:</t>
  </si>
  <si>
    <t>c. Option:</t>
  </si>
  <si>
    <t xml:space="preserve">Date of Expiration: </t>
  </si>
  <si>
    <t xml:space="preserve"> Cost of Extension:</t>
  </si>
  <si>
    <t xml:space="preserve">d. Enforceable Agreement with the City </t>
  </si>
  <si>
    <r>
      <t xml:space="preserve">Project and Site Information </t>
    </r>
    <r>
      <rPr>
        <b/>
        <i/>
        <sz val="12"/>
        <color rgb="FFFF0000"/>
        <rFont val="Arial"/>
        <family val="2"/>
      </rPr>
      <t>(</t>
    </r>
    <r>
      <rPr>
        <i/>
        <sz val="12"/>
        <color rgb="FFFF0000"/>
        <rFont val="Arial"/>
        <family val="2"/>
      </rPr>
      <t>Please use the dropdown boxes where applicable</t>
    </r>
    <r>
      <rPr>
        <b/>
        <i/>
        <sz val="12"/>
        <color rgb="FFFF0000"/>
        <rFont val="Arial"/>
        <family val="2"/>
      </rPr>
      <t>)</t>
    </r>
  </si>
  <si>
    <t>A. Current Site Use (complete as many as apply):</t>
  </si>
  <si>
    <t xml:space="preserve">  Residential:</t>
  </si>
  <si>
    <t>Number of Units</t>
  </si>
  <si>
    <t xml:space="preserve">  Commercial:</t>
  </si>
  <si>
    <t>vacant or occupied</t>
  </si>
  <si>
    <t># of Buildings</t>
  </si>
  <si>
    <t>Sq. Ft.</t>
  </si>
  <si>
    <t>If occupied, briefly describe uses:</t>
  </si>
  <si>
    <t xml:space="preserve">  </t>
  </si>
  <si>
    <t xml:space="preserve">  Industrial:</t>
  </si>
  <si>
    <t xml:space="preserve">If occupied, briefly describe uses:  </t>
  </si>
  <si>
    <t xml:space="preserve"> # of Parking Spaces</t>
  </si>
  <si>
    <t xml:space="preserve">  Vacant Lot</t>
  </si>
  <si>
    <t>B. Number of Residential Structures in planned project</t>
  </si>
  <si>
    <t xml:space="preserve">C. Proposed Buildings are on a contiguous site </t>
  </si>
  <si>
    <t xml:space="preserve">E. In a floodplain:  </t>
  </si>
  <si>
    <t>Map used:</t>
  </si>
  <si>
    <t>If yes, type of floodplain (# of years):</t>
  </si>
  <si>
    <t>F.Total units per acre</t>
  </si>
  <si>
    <t>G. Total square footage of lot</t>
  </si>
  <si>
    <t>H. Total square footage of all project structures</t>
  </si>
  <si>
    <t>I.  Total gross residential square footage</t>
  </si>
  <si>
    <t>J. Total square footage of all residential units</t>
  </si>
  <si>
    <t>K. Total gross commercial square footage</t>
  </si>
  <si>
    <t>L. Total net leasable commercial square footage</t>
  </si>
  <si>
    <t>M. Total parking structure square footage</t>
  </si>
  <si>
    <t>N. Total parking spaces</t>
  </si>
  <si>
    <t>Open parking spaces</t>
  </si>
  <si>
    <t>Covered parking spaces</t>
  </si>
  <si>
    <t>Structured parking spaces</t>
  </si>
  <si>
    <t>Other parking spaces</t>
  </si>
  <si>
    <t>Type</t>
  </si>
  <si>
    <r>
      <t xml:space="preserve">Enter Data in Green or Blank Fields </t>
    </r>
    <r>
      <rPr>
        <b/>
        <sz val="10"/>
        <rFont val="Arial"/>
        <family val="2"/>
      </rPr>
      <t xml:space="preserve">                                                        </t>
    </r>
  </si>
  <si>
    <t>Subject Project Name</t>
  </si>
  <si>
    <t>Comparable Name</t>
  </si>
  <si>
    <t xml:space="preserve">Date of Rental Survey: </t>
  </si>
  <si>
    <t>Street Address</t>
  </si>
  <si>
    <t>(Date)</t>
  </si>
  <si>
    <t>City</t>
  </si>
  <si>
    <t>Phone</t>
  </si>
  <si>
    <r>
      <t>Type</t>
    </r>
    <r>
      <rPr>
        <b/>
        <sz val="8"/>
        <rFont val="Arial"/>
        <family val="2"/>
      </rPr>
      <t xml:space="preserve"> ("M"arket, "L"ow Income)</t>
    </r>
  </si>
  <si>
    <t>L</t>
  </si>
  <si>
    <t>M</t>
  </si>
  <si>
    <t>Distance in Miles from Subject</t>
  </si>
  <si>
    <t>Number of Units (total)</t>
  </si>
  <si>
    <t># Studios</t>
  </si>
  <si>
    <t># 1 BR units</t>
  </si>
  <si>
    <t># 2 BR units</t>
  </si>
  <si>
    <t># 3 BR units</t>
  </si>
  <si>
    <t># 4 BR units</t>
  </si>
  <si>
    <t>Vacancy Rate</t>
  </si>
  <si>
    <r>
      <t xml:space="preserve">Waiting List </t>
    </r>
    <r>
      <rPr>
        <b/>
        <sz val="8"/>
        <rFont val="Arial"/>
        <family val="2"/>
      </rPr>
      <t>("Y"es or "N"o)</t>
    </r>
  </si>
  <si>
    <r>
      <t xml:space="preserve">Unit Size in SF </t>
    </r>
    <r>
      <rPr>
        <b/>
        <sz val="8"/>
        <rFont val="Arial"/>
        <family val="2"/>
      </rPr>
      <t>(specify range or avg)</t>
    </r>
  </si>
  <si>
    <t>Unit Type: Studio</t>
  </si>
  <si>
    <t>Unit Type: 1BR</t>
  </si>
  <si>
    <t>Unit Type: 2BR</t>
  </si>
  <si>
    <t>Unit Type: 3BR</t>
  </si>
  <si>
    <t>Unit Type: 4BR</t>
  </si>
  <si>
    <t>Base Rent (avg)</t>
  </si>
  <si>
    <t># of stories</t>
  </si>
  <si>
    <r>
      <t xml:space="preserve">Elevator </t>
    </r>
    <r>
      <rPr>
        <b/>
        <sz val="8"/>
        <rFont val="Arial"/>
        <family val="2"/>
      </rPr>
      <t>("Y"es or "N"o)</t>
    </r>
  </si>
  <si>
    <t># of Bedrooms</t>
  </si>
  <si>
    <t># of Bathrooms</t>
  </si>
  <si>
    <t>Rent Concessions</t>
  </si>
  <si>
    <r>
      <t xml:space="preserve">Age </t>
    </r>
    <r>
      <rPr>
        <b/>
        <sz val="8"/>
        <rFont val="Arial"/>
        <family val="2"/>
      </rPr>
      <t>(built or last renovated)</t>
    </r>
  </si>
  <si>
    <t>Utilities Paid by Tenant</t>
  </si>
  <si>
    <t>Electricity</t>
  </si>
  <si>
    <t>Heat ("G"as or "E"lectric)</t>
  </si>
  <si>
    <t>Hot Water (G or E)</t>
  </si>
  <si>
    <t>Cooking (G or E)</t>
  </si>
  <si>
    <t>TV ("C"able or "S"atellite)</t>
  </si>
  <si>
    <t>Water</t>
  </si>
  <si>
    <t>Sewer</t>
  </si>
  <si>
    <t>Trash</t>
  </si>
  <si>
    <t>Parking/Transportation (# spaces)</t>
  </si>
  <si>
    <t>Surface Parking</t>
  </si>
  <si>
    <t>Carport</t>
  </si>
  <si>
    <t>Garage</t>
  </si>
  <si>
    <t>Project Amenities</t>
  </si>
  <si>
    <t>Clubhouse/Community Room</t>
  </si>
  <si>
    <t>Swimming Pool/Spa/Jacuzzi</t>
  </si>
  <si>
    <t>Exercise Room</t>
  </si>
  <si>
    <t>Picnic Area</t>
  </si>
  <si>
    <t>Tot Lot/Playground</t>
  </si>
  <si>
    <r>
      <t xml:space="preserve">Athletic Court </t>
    </r>
    <r>
      <rPr>
        <sz val="8"/>
        <rFont val="Arial"/>
        <family val="2"/>
      </rPr>
      <t>(eg basketball, tennis)</t>
    </r>
  </si>
  <si>
    <t>On Site Manager</t>
  </si>
  <si>
    <t>Laundry Room</t>
  </si>
  <si>
    <t>Computer Room/Business Ctr</t>
  </si>
  <si>
    <t>Security</t>
  </si>
  <si>
    <t>Gated</t>
  </si>
  <si>
    <t>Courtesy Patrol</t>
  </si>
  <si>
    <t>Surveillance Camera</t>
  </si>
  <si>
    <t>Housing Development NOFA</t>
  </si>
  <si>
    <r>
      <t xml:space="preserve">This worksheet must be completed if any of the current site use is residential, even if all existing units are currently vacant.  </t>
    </r>
    <r>
      <rPr>
        <b/>
        <sz val="10"/>
        <color indexed="10"/>
        <rFont val="Arial"/>
        <family val="2"/>
      </rPr>
      <t>Complete chart according to the current uses, not your proposal.  Each unit must be on a separate line.  Add lines if necessary(insert a copied row).</t>
    </r>
  </si>
  <si>
    <t>Current Configuration of Site</t>
  </si>
  <si>
    <t>Number of Residential Buildings:</t>
  </si>
  <si>
    <t>Total Number of Units:</t>
  </si>
  <si>
    <t>Unit Number</t>
  </si>
  <si>
    <t>Number of Bedrooms</t>
  </si>
  <si>
    <t>Monthly Gross Rent</t>
  </si>
  <si>
    <t>Household Size</t>
  </si>
  <si>
    <t>Household Income</t>
  </si>
  <si>
    <t>Check one</t>
  </si>
  <si>
    <t>Is Unit Currently Occupied? (Y/N)</t>
  </si>
  <si>
    <t>Is Unit Accessible?(Y/N)</t>
  </si>
  <si>
    <t xml:space="preserve">At or Below 30% AMI </t>
  </si>
  <si>
    <t>31% to 50% AMI</t>
  </si>
  <si>
    <t>51% to 80% AMI</t>
  </si>
  <si>
    <t>81% to 120% AMI</t>
  </si>
  <si>
    <t>Market Rate</t>
  </si>
  <si>
    <t>Summary</t>
  </si>
  <si>
    <t># units with annual rents ≤ 30% of 30% AMI</t>
  </si>
  <si>
    <t># units with annual rents ≤ 30% of 50% AMI</t>
  </si>
  <si>
    <t># units with annual rents ≤ 30% of 80% AMI</t>
  </si>
  <si>
    <t># units with annual rents ≤ 30% of 120% AMI</t>
  </si>
  <si>
    <t># market rate units</t>
  </si>
  <si>
    <t>City of Dallas Housing Development NOFA</t>
  </si>
  <si>
    <t xml:space="preserve">Project Name:  </t>
  </si>
  <si>
    <t>Application Submittal</t>
  </si>
  <si>
    <t>Estimated Approval</t>
  </si>
  <si>
    <t>Actual Approval</t>
  </si>
  <si>
    <t>Site Information</t>
  </si>
  <si>
    <t>Environmental Review Completed</t>
  </si>
  <si>
    <t>Site Acquired</t>
  </si>
  <si>
    <t>Soils Report</t>
  </si>
  <si>
    <t>Site Plan</t>
  </si>
  <si>
    <t>Design Review</t>
  </si>
  <si>
    <t>Conditional Use Permit Approved or Required</t>
  </si>
  <si>
    <t>Variance Approval or Required</t>
  </si>
  <si>
    <t>Grading Permit</t>
  </si>
  <si>
    <t>Building Permit</t>
  </si>
  <si>
    <t>Construction Financing</t>
  </si>
  <si>
    <t>Loan Application</t>
  </si>
  <si>
    <t>Commitment</t>
  </si>
  <si>
    <t>Closing or Award</t>
  </si>
  <si>
    <t>Permanent Financing</t>
  </si>
  <si>
    <t xml:space="preserve"> Commitment</t>
  </si>
  <si>
    <t>Other Loans and Grants</t>
  </si>
  <si>
    <t>Type or Source:_____________</t>
  </si>
  <si>
    <t>Application</t>
  </si>
  <si>
    <t>Tax Credits</t>
  </si>
  <si>
    <t>Type:_____________</t>
  </si>
  <si>
    <t>Construction and Completion</t>
  </si>
  <si>
    <t>Construction Start</t>
  </si>
  <si>
    <t>Construction Completion</t>
  </si>
  <si>
    <t xml:space="preserve"> Housing Development NOFA</t>
  </si>
  <si>
    <t>Enter one type of unit per row; add rows if necessary.</t>
  </si>
  <si>
    <t xml:space="preserve">1.  Rental:  Affordable Units </t>
  </si>
  <si>
    <t>Indicate percentage of AMI used to calculate rents
(e.g., 30% of 50% of AMI)</t>
  </si>
  <si>
    <t xml:space="preserve"># of Units </t>
  </si>
  <si>
    <t>Unit Type                (#BR)</t>
  </si>
  <si>
    <t>Square Footage</t>
  </si>
  <si>
    <t>Maximum Tenant Income*</t>
  </si>
  <si>
    <t>Per Unit Monthly Rent (Estimated Tenant Contribution)</t>
  </si>
  <si>
    <t>Name of subsidy that is applied to the unit (If any)</t>
  </si>
  <si>
    <t>Per Unit Amount of Subsidy Applied To The Unit (If Any)</t>
  </si>
  <si>
    <t>Per Unit Rent Received**</t>
  </si>
  <si>
    <t>Total Monthly Rent for Unit Type**</t>
  </si>
  <si>
    <t>Per Unit Monthly Utility Allowances*</t>
  </si>
  <si>
    <t>Total Gross Monthly Payment Per Unit (Incl. Utilities)</t>
  </si>
  <si>
    <t>Accessible Unit? (Mobility, Visual/Hearing, etc)</t>
  </si>
  <si>
    <t># of Special needs units</t>
  </si>
  <si>
    <t>Total # Units</t>
  </si>
  <si>
    <t>Total Monthly Rental Income</t>
  </si>
  <si>
    <t>2.  Managers' Units***</t>
  </si>
  <si>
    <t># of Units</t>
  </si>
  <si>
    <t>Unit Type                (#BR / #Bath)</t>
  </si>
  <si>
    <t xml:space="preserve">Proposed Monthly Rent </t>
  </si>
  <si>
    <t>Total Monthly Rents</t>
  </si>
  <si>
    <t>3.  Market Rate Units</t>
  </si>
  <si>
    <t xml:space="preserve">Total Monthly Rents </t>
  </si>
  <si>
    <t>4.  Affordability Summary/City Restrictions</t>
  </si>
  <si>
    <t xml:space="preserve">5.  Annual Rental Revenue </t>
  </si>
  <si>
    <t>Total Monthly Rents for ALL units</t>
  </si>
  <si>
    <t>Total Project Units</t>
  </si>
  <si>
    <t>% of Units</t>
  </si>
  <si>
    <t>% units with annual rents ≤ 30% of 30% AMI</t>
  </si>
  <si>
    <t>x12</t>
  </si>
  <si>
    <t>% units with annual rents ≤ 30% of 60% AMI</t>
  </si>
  <si>
    <t>6.  Tenant-Paid Utility Breakdown</t>
  </si>
  <si>
    <t>7. Unit Type Summary</t>
  </si>
  <si>
    <t>Indicate which utilities will be paid by tenant (T) and which utilities will be paid by landlord (L).</t>
  </si>
  <si>
    <t>Total Annual Rents for ALL Units</t>
  </si>
  <si>
    <t>Gas</t>
  </si>
  <si>
    <t>Electric</t>
  </si>
  <si>
    <t>Unit Type</t>
  </si>
  <si>
    <t># of Special Needs Units</t>
  </si>
  <si>
    <t># of Homeless Units</t>
  </si>
  <si>
    <t>Space Heating</t>
  </si>
  <si>
    <t>SRO</t>
  </si>
  <si>
    <t>Lighting</t>
  </si>
  <si>
    <t>Studio</t>
  </si>
  <si>
    <t>Cooking</t>
  </si>
  <si>
    <t>1 bedroom</t>
  </si>
  <si>
    <t>Hot Water</t>
  </si>
  <si>
    <t>2 bedroom</t>
  </si>
  <si>
    <t>3 bedroom</t>
  </si>
  <si>
    <t>Garbage</t>
  </si>
  <si>
    <t>4 bedroom</t>
  </si>
  <si>
    <t>* Utility Allowance must be calculated using the HUD Utility Schedule Model.  Submit a copy of the completed Utility Model with exhibit 25.  The HUD Utility Schedule Model and instructions can be found at www.huduser.org/portal/resources/utilallowance.html</t>
  </si>
  <si>
    <t>** Including project-based rental assistance from Section 8, Public Housing ACC, HOPWA, Shelter Plus Care or similar project-based assistance.</t>
  </si>
  <si>
    <t>*** Rent for manager's unit(s) should be listed as income here and an expense on the operating budget.</t>
  </si>
  <si>
    <t>Unit Size and Affordability Worksheet (Ownership)</t>
  </si>
  <si>
    <t>Provide assumptions and calculations separately for how Sales Prices were determined.</t>
  </si>
  <si>
    <t>Enter one type of unit per row</t>
  </si>
  <si>
    <t xml:space="preserve">1.  Ownership:  Affordable Units </t>
  </si>
  <si>
    <t>Address or Unit Number(s)</t>
  </si>
  <si>
    <t>Square Footage*</t>
  </si>
  <si>
    <t>Accessibility (Mobility, Visual/Hearing, N/A)</t>
  </si>
  <si>
    <t>Maximum Owner Income
(as % of AMI)**</t>
  </si>
  <si>
    <t xml:space="preserve"> % of AMI used for calculating affordable housing price***</t>
  </si>
  <si>
    <t>Per-Unit Sales Price</t>
  </si>
  <si>
    <t>Total Sales Proceeds</t>
  </si>
  <si>
    <t xml:space="preserve">Should equal "Downpayments and First Mortgages" for affordable units on Development Budget (cell C64). </t>
  </si>
  <si>
    <t>2.  Market Rate Units</t>
  </si>
  <si>
    <t>Per Unit Sales Price</t>
  </si>
  <si>
    <t xml:space="preserve">Total Sales Proceeds </t>
  </si>
  <si>
    <t>Should equal "Downpayments and First Mortgages"  for market rate units on Development Budget (cell D64).</t>
  </si>
  <si>
    <t>3.  Affordability Summary/City Restrictions</t>
  </si>
  <si>
    <t>4. Unit Type Summary</t>
  </si>
  <si>
    <t xml:space="preserve">This summary reflects the sales price restrictions according to the City's requirements only and won't necessarily match the actual sales price structure detailed above.   </t>
  </si>
  <si>
    <t># units with affordable housing cost ≤ 30% of 70% AMI</t>
  </si>
  <si>
    <t># units with affordable housing cost ≤ 35% of 90% AMI</t>
  </si>
  <si>
    <t># units with affordable housing cost ≤ 35% of 110% AMI</t>
  </si>
  <si>
    <t># of market rate units</t>
  </si>
  <si>
    <t>5 bedroom</t>
  </si>
  <si>
    <t>5.  Utility Breakdown</t>
  </si>
  <si>
    <t>Indicate which utilites will be gas and which electric.</t>
  </si>
  <si>
    <t>* Not Including garage.</t>
  </si>
  <si>
    <t>** See Addendum: "Income Limits Under Federal, State, and City/Agency Housing Programs" for current income levels.</t>
  </si>
  <si>
    <t>*** See Addendum: "Affordable Homeownership Development Program" for guidance on how affordable prices should be calculated.</t>
  </si>
  <si>
    <t>Located in Equity Stratgey Target Areas (ESTAs)</t>
  </si>
  <si>
    <t xml:space="preserve">ESTA: </t>
  </si>
  <si>
    <t>Project Attributes</t>
  </si>
  <si>
    <t xml:space="preserve">Project Description </t>
  </si>
  <si>
    <t xml:space="preserve">Income Targeting </t>
  </si>
  <si>
    <t>Unit Size</t>
  </si>
  <si>
    <t xml:space="preserve">Special Needs Set-asides </t>
  </si>
  <si>
    <t xml:space="preserve">Equity &amp; Alignment with City Initiatives </t>
  </si>
  <si>
    <t>Located in ESTA(s)</t>
  </si>
  <si>
    <t xml:space="preserve">Proximity to Neighborhood Amenities </t>
  </si>
  <si>
    <t>Alignment with DHP33</t>
  </si>
  <si>
    <t xml:space="preserve">Community Engagement </t>
  </si>
  <si>
    <t xml:space="preserve">Preservation </t>
  </si>
  <si>
    <t>Production</t>
  </si>
  <si>
    <t>Readiness</t>
  </si>
  <si>
    <t>Land Use Approval</t>
  </si>
  <si>
    <t>Timeliness</t>
  </si>
  <si>
    <t xml:space="preserve">Leveraging </t>
  </si>
  <si>
    <t>Funding Commitments</t>
  </si>
  <si>
    <t>Developer experience</t>
  </si>
  <si>
    <t>Developer Experience Exceeds Minimum</t>
  </si>
  <si>
    <t>Developer Capacity</t>
  </si>
  <si>
    <t>Developer Financial Strength</t>
  </si>
  <si>
    <t>Strength of the Development Team</t>
  </si>
  <si>
    <t>Bonus points</t>
  </si>
  <si>
    <t>Leveraging Land Bank/Land Transfer</t>
  </si>
  <si>
    <t>Leveraging PFC/HFC</t>
  </si>
  <si>
    <t>Aligns with CECAP</t>
  </si>
  <si>
    <t xml:space="preserve">First time developer applicants </t>
  </si>
  <si>
    <t xml:space="preserve">M/WBE certification </t>
  </si>
  <si>
    <r>
      <t xml:space="preserve">demonstrates that project will commence construction within </t>
    </r>
    <r>
      <rPr>
        <b/>
        <sz val="10"/>
        <rFont val="Arial"/>
        <family val="2"/>
      </rPr>
      <t>18</t>
    </r>
    <r>
      <rPr>
        <sz val="10"/>
        <rFont val="Arial"/>
        <family val="2"/>
      </rPr>
      <t xml:space="preserve"> months of the date of developer agreement/contract</t>
    </r>
  </si>
  <si>
    <r>
      <t xml:space="preserve">demonstrates that project will commence construction within </t>
    </r>
    <r>
      <rPr>
        <b/>
        <sz val="10"/>
        <rFont val="Arial"/>
        <family val="2"/>
      </rPr>
      <t>24</t>
    </r>
    <r>
      <rPr>
        <sz val="10"/>
        <rFont val="Arial"/>
        <family val="2"/>
      </rPr>
      <t xml:space="preserve"> months of the date of developer agreement/contract</t>
    </r>
  </si>
  <si>
    <t>Penalty For Nonperforming Previously Funded Projects</t>
  </si>
  <si>
    <t>Owner</t>
  </si>
  <si>
    <t>Joint venture</t>
  </si>
  <si>
    <t>Development Budget (Rental)</t>
  </si>
  <si>
    <t>Project Name</t>
  </si>
  <si>
    <t>Total</t>
  </si>
  <si>
    <t>Affordable Portion</t>
  </si>
  <si>
    <t>Market Rate Portion</t>
  </si>
  <si>
    <t>Total Square Feet</t>
  </si>
  <si>
    <t>Total # of Bedrooms</t>
  </si>
  <si>
    <t>* assume 1 person per SRO, 1.5 per bedroom or studio</t>
  </si>
  <si>
    <t>Rental Projects</t>
  </si>
  <si>
    <t>Entire Project</t>
  </si>
  <si>
    <t>Commercial Portion</t>
  </si>
  <si>
    <t>Affordable Units Sources</t>
  </si>
  <si>
    <t>Item</t>
  </si>
  <si>
    <t>Total Costs</t>
  </si>
  <si>
    <t>Residential Costs</t>
  </si>
  <si>
    <t>Commercial Costs</t>
  </si>
  <si>
    <t>City Development Funds</t>
  </si>
  <si>
    <t>Other Sources Total</t>
  </si>
  <si>
    <t>1. Acquisition*</t>
  </si>
  <si>
    <t xml:space="preserve">     Option Payments</t>
  </si>
  <si>
    <t xml:space="preserve">     Acquisition*</t>
  </si>
  <si>
    <t>Total Acquisition</t>
  </si>
  <si>
    <t>2. Off-Site Improvements</t>
  </si>
  <si>
    <t>3. Hard Costs</t>
  </si>
  <si>
    <t xml:space="preserve">     Demolition/Site Clearance</t>
  </si>
  <si>
    <t xml:space="preserve">     Construction</t>
  </si>
  <si>
    <t xml:space="preserve">     Contingency</t>
  </si>
  <si>
    <t xml:space="preserve">     Other:___________________________</t>
  </si>
  <si>
    <t>Total Hard Costs</t>
  </si>
  <si>
    <t>4. Soft Costs</t>
  </si>
  <si>
    <t xml:space="preserve">     Appraisal</t>
  </si>
  <si>
    <t xml:space="preserve">     Architecture/Engineering</t>
  </si>
  <si>
    <t xml:space="preserve">     Survey</t>
  </si>
  <si>
    <t xml:space="preserve">     Construction Bond Premium</t>
  </si>
  <si>
    <t xml:space="preserve">     Construction Testing/Inspection</t>
  </si>
  <si>
    <t xml:space="preserve">     Soils Report/Geological Survey</t>
  </si>
  <si>
    <t xml:space="preserve">     Environmental: Phase I, II, lead, asbestos</t>
  </si>
  <si>
    <t xml:space="preserve">     Environmental Review: CEQA/NEPA</t>
  </si>
  <si>
    <t xml:space="preserve">     Plan Check</t>
  </si>
  <si>
    <t xml:space="preserve">     Permits &amp; Fees</t>
  </si>
  <si>
    <t xml:space="preserve">     Accounting/Audit/Tax Prep./Cost Cert.</t>
  </si>
  <si>
    <t xml:space="preserve">     Legal</t>
  </si>
  <si>
    <t xml:space="preserve">     Utility Fees</t>
  </si>
  <si>
    <t xml:space="preserve">     Construction Management</t>
  </si>
  <si>
    <t xml:space="preserve">     Relocation</t>
  </si>
  <si>
    <t xml:space="preserve">     Marketing</t>
  </si>
  <si>
    <t>Total Soft Costs</t>
  </si>
  <si>
    <t>5. Carrying Costs</t>
  </si>
  <si>
    <t xml:space="preserve">     Property Taxes During Construction</t>
  </si>
  <si>
    <t xml:space="preserve">     Insurance During Construction</t>
  </si>
  <si>
    <t xml:space="preserve">     Construction Loan Fees</t>
  </si>
  <si>
    <t xml:space="preserve">     Construction Loan Interest</t>
  </si>
  <si>
    <t xml:space="preserve">     Bridge Loan Interest</t>
  </si>
  <si>
    <t xml:space="preserve">     Other: ___________________________</t>
  </si>
  <si>
    <t>Total Carrying Costs</t>
  </si>
  <si>
    <t>6.  Syndication Costs</t>
  </si>
  <si>
    <t xml:space="preserve">     Syndication Consultant Fees</t>
  </si>
  <si>
    <t xml:space="preserve">     LIHTC Fees</t>
  </si>
  <si>
    <t>Total Syndication Costs</t>
  </si>
  <si>
    <t>7.  Capitalization of Reserves</t>
  </si>
  <si>
    <t xml:space="preserve">     Vacancy Loss Reserve (18 months)</t>
  </si>
  <si>
    <t xml:space="preserve">     Operating Reserve (long term)**</t>
  </si>
  <si>
    <t xml:space="preserve">     Replacement Reserve**</t>
  </si>
  <si>
    <t xml:space="preserve">     Other_______________________</t>
  </si>
  <si>
    <t>Total Reserves</t>
  </si>
  <si>
    <t>8.  Developer Fee</t>
  </si>
  <si>
    <t>Total Project Costs</t>
  </si>
  <si>
    <t>Current Request for City Funds</t>
  </si>
  <si>
    <t>Total Project Costs Per Unit</t>
  </si>
  <si>
    <t>Total Project Costs Per Sq. Foot</t>
  </si>
  <si>
    <t>*If property has been donated, include the value of the donated property, and show as a source of funds in the financial summary.</t>
  </si>
  <si>
    <t>Construction Budget (Ownership)</t>
  </si>
  <si>
    <t>Units</t>
  </si>
  <si>
    <t>Homeownership Projects</t>
  </si>
  <si>
    <t>Affordable Portion of Project - Sources</t>
  </si>
  <si>
    <t xml:space="preserve">Total </t>
  </si>
  <si>
    <t>City Development Funds**</t>
  </si>
  <si>
    <t>Other City Loans**</t>
  </si>
  <si>
    <t>Developer Equity**</t>
  </si>
  <si>
    <t>Construction Loan**</t>
  </si>
  <si>
    <t>Proceeds from Sales**</t>
  </si>
  <si>
    <t>Other Source: ____________</t>
  </si>
  <si>
    <t>Other Source: _____________</t>
  </si>
  <si>
    <t>Construction Sources:</t>
  </si>
  <si>
    <t>City/Agency Development Loan</t>
  </si>
  <si>
    <t>Other City/Agency Loans</t>
  </si>
  <si>
    <t>Developer Equity</t>
  </si>
  <si>
    <t>Construction Loan</t>
  </si>
  <si>
    <t>Other Source: ______________________</t>
  </si>
  <si>
    <t>Total Sources</t>
  </si>
  <si>
    <t>Construction Uses:</t>
  </si>
  <si>
    <t>Acquistion Costs</t>
  </si>
  <si>
    <t>Closing Costs</t>
  </si>
  <si>
    <t>Other:________________________</t>
  </si>
  <si>
    <t>Total Land Costs</t>
  </si>
  <si>
    <t>Hard Costs</t>
  </si>
  <si>
    <t xml:space="preserve">Site Development </t>
  </si>
  <si>
    <t>Construction Costs</t>
  </si>
  <si>
    <t>Hard Cost Contingency</t>
  </si>
  <si>
    <t>Utility Hookups</t>
  </si>
  <si>
    <t>Soft Costs</t>
  </si>
  <si>
    <t>Architect/Engineer</t>
  </si>
  <si>
    <t>Marketing/Model Homes/Counseling</t>
  </si>
  <si>
    <t>Financing Fees/Closing Costs/Interest Reserve</t>
  </si>
  <si>
    <t>Interim Interest (during construction/sales period)</t>
  </si>
  <si>
    <t>Legal/Accounting</t>
  </si>
  <si>
    <t>Appraisal/Market Study</t>
  </si>
  <si>
    <t>Taxes (during construction/sales period)</t>
  </si>
  <si>
    <t>Insurance (Liability, Builder's Risk)</t>
  </si>
  <si>
    <t>Permits/Testing/City Inspections</t>
  </si>
  <si>
    <t>Survey/Soils/Miscellaneous</t>
  </si>
  <si>
    <t>Construction Loan Inspections</t>
  </si>
  <si>
    <t>Soft Cost Contingency/Site Security/Maintenance</t>
  </si>
  <si>
    <t>Predevelopment Loan Interest</t>
  </si>
  <si>
    <t>Other: ________________________</t>
  </si>
  <si>
    <t xml:space="preserve">Total Soft Costs </t>
  </si>
  <si>
    <t>Total Construction Period Costs</t>
  </si>
  <si>
    <t>Total Downpayments and First Mortgages Should Match Total Sales Proceeds Calculated in Unit Affordability Worksheet</t>
  </si>
  <si>
    <t>Post Construction Sources:</t>
  </si>
  <si>
    <t>Downpayments</t>
  </si>
  <si>
    <t>First Mortgages</t>
  </si>
  <si>
    <t>Other:________________________________</t>
  </si>
  <si>
    <t>Total Post Construction Sources</t>
  </si>
  <si>
    <t>Post Construction Costs:</t>
  </si>
  <si>
    <t>Construction Loans Takeout</t>
  </si>
  <si>
    <t>Soft Costs During Sales</t>
  </si>
  <si>
    <t>Developer Fee from Sales</t>
  </si>
  <si>
    <t>Commissions and Closing Costs at Sale</t>
  </si>
  <si>
    <t>Post Construction Contingency</t>
  </si>
  <si>
    <t>Other:_______________________</t>
  </si>
  <si>
    <t>Subtotal Soft Costs during sale</t>
  </si>
  <si>
    <t>Total Post Construction Costs</t>
  </si>
  <si>
    <t>** Not expected to be a source of income for shaded costs.</t>
  </si>
  <si>
    <t xml:space="preserve">SUMMARY </t>
  </si>
  <si>
    <t>The below table doesn't calculate total sources of funds, rather it summarizes the total cost for the project and provides cost per unit &amp; square foot.</t>
  </si>
  <si>
    <t>Post Construction Soft Costs only</t>
  </si>
  <si>
    <t>Total Costs Per Unit</t>
  </si>
  <si>
    <t>Total Costs Per SF</t>
  </si>
  <si>
    <t>Operating Expenses</t>
  </si>
  <si>
    <t>Total Annual</t>
  </si>
  <si>
    <t>Per Unit Cost</t>
  </si>
  <si>
    <t>Management</t>
  </si>
  <si>
    <t>Management Fee</t>
  </si>
  <si>
    <t>Administrative Rent Free Unit</t>
  </si>
  <si>
    <t>sub-total Management Expenses:</t>
  </si>
  <si>
    <t>Administration</t>
  </si>
  <si>
    <t>Seminars &amp; Training</t>
  </si>
  <si>
    <t>Advertising</t>
  </si>
  <si>
    <t>Office Supplies</t>
  </si>
  <si>
    <t>Office Rent</t>
  </si>
  <si>
    <t>Computer Charges</t>
  </si>
  <si>
    <t>Legal</t>
  </si>
  <si>
    <t>Other Professional Fees</t>
  </si>
  <si>
    <t>Audit</t>
  </si>
  <si>
    <t>Bookkeeping</t>
  </si>
  <si>
    <t>Telephone (office, fax, data, entry system)</t>
  </si>
  <si>
    <t>Bad Debts</t>
  </si>
  <si>
    <t>Social/Dues/Travel/Equip. maint.</t>
  </si>
  <si>
    <t>Credit Reports</t>
  </si>
  <si>
    <t>Mileage/Travel</t>
  </si>
  <si>
    <t>Bank Charges</t>
  </si>
  <si>
    <t xml:space="preserve">   Other:___________________________</t>
  </si>
  <si>
    <t>sub-total Administration Expenses:</t>
  </si>
  <si>
    <t>Personnel</t>
  </si>
  <si>
    <t>On-Site Manager(s)</t>
  </si>
  <si>
    <t>Desk Clerk/Security</t>
  </si>
  <si>
    <t>Grounds, Janitorial, Repairs and Maintenance</t>
  </si>
  <si>
    <t>Payroll Taxes</t>
  </si>
  <si>
    <t>Worker's Compensation</t>
  </si>
  <si>
    <t>Health Benefits</t>
  </si>
  <si>
    <t>Retirement  Benefits</t>
  </si>
  <si>
    <t>Unemployment Insurance</t>
  </si>
  <si>
    <t>Other Salary/Benefit Expenses</t>
  </si>
  <si>
    <t>sub-total Personnel Expenses:</t>
  </si>
  <si>
    <t>Taxes, Licenses and Permits</t>
  </si>
  <si>
    <t>Real Estate Taxes</t>
  </si>
  <si>
    <t>Miscellaneous Taxes, Licenses, and Permits</t>
  </si>
  <si>
    <t>sub-total Taxes, License and Permit Expenses:</t>
  </si>
  <si>
    <t>Insurance</t>
  </si>
  <si>
    <t>Property and Liability Insurance</t>
  </si>
  <si>
    <t>Fidelity Bond Insurance</t>
  </si>
  <si>
    <t>Other Insurance</t>
  </si>
  <si>
    <t>sub-total Insurance Expenses:</t>
  </si>
  <si>
    <t>Utilities</t>
  </si>
  <si>
    <t>Trash Removal</t>
  </si>
  <si>
    <t>sub-total Utilities Expenses:</t>
  </si>
  <si>
    <t>Maintenance</t>
  </si>
  <si>
    <t>Cleaning Supplies</t>
  </si>
  <si>
    <t>Contract Cleaning</t>
  </si>
  <si>
    <t>Pest Control</t>
  </si>
  <si>
    <t>Fire Alarm Expense  (incl. phone)</t>
  </si>
  <si>
    <t>Grounds, Repairs &amp; Maintenance</t>
  </si>
  <si>
    <t>Grounds, Repairs &amp; Maintenance Supplies</t>
  </si>
  <si>
    <t>Elevator Maintenance (incl. phone)</t>
  </si>
  <si>
    <t>Plumbing, Electrical, HVAC Maintenance</t>
  </si>
  <si>
    <t>Painting and Decorating</t>
  </si>
  <si>
    <t>Exterior  Paining</t>
  </si>
  <si>
    <t>Furniture</t>
  </si>
  <si>
    <t>Window Covering &amp; Carpeting</t>
  </si>
  <si>
    <t>Vehicle and Maintenance Equipment  Operation and Repairs</t>
  </si>
  <si>
    <t xml:space="preserve">Cable/Tools </t>
  </si>
  <si>
    <t>Miscellaneous Operating &amp; Maintenance</t>
  </si>
  <si>
    <t>sub-total Maintenance Expenses:</t>
  </si>
  <si>
    <t>Services</t>
  </si>
  <si>
    <t>Social Service Coordination*</t>
  </si>
  <si>
    <t>sub-total Services Expenses:</t>
  </si>
  <si>
    <t>Total Operating Expenses</t>
  </si>
  <si>
    <t>Reserves, Debt Service, &amp; Fees</t>
  </si>
  <si>
    <t>Reserves</t>
  </si>
  <si>
    <t>Operating Reserve Deposit</t>
  </si>
  <si>
    <t>Replacement Reserve Deposit</t>
  </si>
  <si>
    <t xml:space="preserve">   Other: _________________________</t>
  </si>
  <si>
    <t>sub-total Reserve Deposits:</t>
  </si>
  <si>
    <t>Debt Service</t>
  </si>
  <si>
    <t xml:space="preserve">   Lender:___________________________</t>
  </si>
  <si>
    <t>sub-total Debt Service:</t>
  </si>
  <si>
    <t>Other Fees</t>
  </si>
  <si>
    <t>Deferred Developer Fee</t>
  </si>
  <si>
    <t>Partnership/Asset Management Fee**</t>
  </si>
  <si>
    <t>sub-total Other Fees:</t>
  </si>
  <si>
    <t>Debt Service Coverage Ratio</t>
  </si>
  <si>
    <t>* Social Service Coordination is an eligible operating cost.  Direct Social Service provision cannot be funded by operations unless it is a requirement of another funding source.</t>
  </si>
  <si>
    <t>Years of Operation</t>
  </si>
  <si>
    <t>Inflation Factor</t>
  </si>
  <si>
    <t>Total Rental Income</t>
  </si>
  <si>
    <t>Other: laundry</t>
  </si>
  <si>
    <t>Other: vending</t>
  </si>
  <si>
    <t xml:space="preserve">Other: </t>
  </si>
  <si>
    <t>TOTAL GROSS POTENTIAL REVENUE</t>
  </si>
  <si>
    <t>Vacancy (5%, or 10% for special needs/SRO)</t>
  </si>
  <si>
    <t>EFFECTIVE GROSS INCOME</t>
  </si>
  <si>
    <t>Other: Real Estate Taxes *excluded from operating budget to apply 2% inflation factor</t>
  </si>
  <si>
    <t>NET OPERATING  INCOME</t>
  </si>
  <si>
    <t>(Less Debt Service)</t>
  </si>
  <si>
    <t>(Less Operating Reserves)</t>
  </si>
  <si>
    <t>(Less Replacement Reserves)</t>
  </si>
  <si>
    <t>(Less Partnership/Asset Management Fee - if applicable)</t>
  </si>
  <si>
    <t>(Less City of Dallas Monitoring Fee)</t>
  </si>
  <si>
    <t>CASH FLOW</t>
  </si>
  <si>
    <t>Does Cash Flow Drop Below Zero?</t>
  </si>
  <si>
    <t>If yes, provide a detailed explanation as to why the cash flow is negative and what precautionary measure will be taken to ensure the feasibility of the project.</t>
  </si>
  <si>
    <t xml:space="preserve">     Title/Recording/Closing Costs
         -Construction/Acquisition Closing</t>
  </si>
  <si>
    <t xml:space="preserve">     Title/Recording/Closing Costs
         -Perm. Loan Closing</t>
  </si>
  <si>
    <t xml:space="preserve">     Other: Security                                          </t>
  </si>
  <si>
    <t xml:space="preserve">     Other: Soft Cost Contingency                     </t>
  </si>
  <si>
    <t xml:space="preserve">     Syndication Accounting</t>
  </si>
  <si>
    <t xml:space="preserve">     Syndication Legal</t>
  </si>
  <si>
    <t xml:space="preserve">     Other: Bond Financing Costs                      </t>
  </si>
  <si>
    <t>9.  Furnishings/OtherOwner Furnishings**</t>
  </si>
  <si>
    <t xml:space="preserve">Exhibit 23: 30 Year Proforma </t>
  </si>
  <si>
    <t xml:space="preserve">Unit Size/Rent Worksheet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</si>
</sst>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0\ &quot;sf&quot;"/>
  </numFmts>
  <fonts count="53">
    <font>
      <sz val="11"/>
      <color theme="1"/>
      <name val="Calibri"/>
      <family val="2"/>
      <scheme val="minor"/>
    </font>
    <font>
      <sz val="11"/>
      <color theme="1"/>
      <name val="Calibri"/>
      <family val="2"/>
      <scheme val="minor"/>
    </font>
    <font>
      <sz val="10"/>
      <name val="Arial"/>
      <family val="2"/>
    </font>
    <font>
      <b/>
      <i/>
      <sz val="11"/>
      <name val="Arial"/>
      <family val="2"/>
    </font>
    <font>
      <b/>
      <sz val="11"/>
      <name val="Arial"/>
      <family val="2"/>
    </font>
    <font>
      <b/>
      <i/>
      <sz val="12"/>
      <name val="Arial"/>
      <family val="2"/>
    </font>
    <font>
      <i/>
      <sz val="12"/>
      <color rgb="FFFF0000"/>
      <name val="Arial"/>
      <family val="2"/>
    </font>
    <font>
      <b/>
      <sz val="10"/>
      <name val="Arial"/>
      <family val="2"/>
    </font>
    <font>
      <sz val="10"/>
      <color rgb="FFFF0000"/>
      <name val="Arial"/>
      <family val="2"/>
    </font>
    <font>
      <b/>
      <i/>
      <u/>
      <sz val="11"/>
      <name val="Arial"/>
      <family val="2"/>
    </font>
    <font>
      <b/>
      <u/>
      <sz val="10"/>
      <name val="Arial"/>
      <family val="2"/>
    </font>
    <font>
      <b/>
      <i/>
      <sz val="10"/>
      <color indexed="12"/>
      <name val="Arial"/>
      <family val="2"/>
    </font>
    <font>
      <b/>
      <sz val="10"/>
      <color indexed="12"/>
      <name val="Arial"/>
      <family val="2"/>
    </font>
    <font>
      <b/>
      <sz val="8"/>
      <name val="Arial"/>
      <family val="2"/>
    </font>
    <font>
      <b/>
      <sz val="9"/>
      <name val="Arial"/>
      <family val="2"/>
    </font>
    <font>
      <sz val="9"/>
      <name val="Arial"/>
      <family val="2"/>
    </font>
    <font>
      <sz val="8"/>
      <name val="Arial"/>
      <family val="2"/>
    </font>
    <font>
      <b/>
      <sz val="12"/>
      <name val="Arial"/>
      <family val="2"/>
    </font>
    <font>
      <sz val="9"/>
      <name val="Geneva"/>
    </font>
    <font>
      <i/>
      <sz val="10"/>
      <color indexed="10"/>
      <name val="Arial"/>
      <family val="2"/>
    </font>
    <font>
      <sz val="12"/>
      <name val="Arial"/>
      <family val="2"/>
    </font>
    <font>
      <sz val="11"/>
      <name val="Arial"/>
      <family val="2"/>
    </font>
    <font>
      <b/>
      <sz val="10"/>
      <color indexed="10"/>
      <name val="Arial"/>
      <family val="2"/>
    </font>
    <font>
      <i/>
      <sz val="12"/>
      <color indexed="10"/>
      <name val="Arial"/>
      <family val="2"/>
    </font>
    <font>
      <sz val="12"/>
      <color indexed="10"/>
      <name val="Arial"/>
      <family val="2"/>
    </font>
    <font>
      <sz val="9"/>
      <color indexed="55"/>
      <name val="Arial"/>
      <family val="2"/>
    </font>
    <font>
      <sz val="24"/>
      <name val="Arial"/>
      <family val="2"/>
    </font>
    <font>
      <b/>
      <sz val="11"/>
      <color indexed="12"/>
      <name val="Arial"/>
      <family val="2"/>
    </font>
    <font>
      <sz val="10"/>
      <color indexed="12"/>
      <name val="Arial"/>
      <family val="2"/>
    </font>
    <font>
      <i/>
      <sz val="12"/>
      <name val="Arial"/>
      <family val="2"/>
    </font>
    <font>
      <sz val="9"/>
      <color indexed="12"/>
      <name val="Arial"/>
      <family val="2"/>
    </font>
    <font>
      <i/>
      <sz val="9"/>
      <name val="Arial"/>
      <family val="2"/>
    </font>
    <font>
      <sz val="11"/>
      <color rgb="FF006100"/>
      <name val="Calibri"/>
      <family val="2"/>
      <scheme val="minor"/>
    </font>
    <font>
      <b/>
      <i/>
      <sz val="12"/>
      <color rgb="FFFF0000"/>
      <name val="Arial"/>
      <family val="2"/>
    </font>
    <font>
      <b/>
      <i/>
      <u/>
      <sz val="12"/>
      <name val="Arial"/>
      <family val="2"/>
    </font>
    <font>
      <b/>
      <u/>
      <sz val="12"/>
      <name val="Arial"/>
      <family val="2"/>
    </font>
    <font>
      <b/>
      <i/>
      <sz val="12"/>
      <name val="Times New Roman"/>
      <family val="1"/>
    </font>
    <font>
      <b/>
      <sz val="12"/>
      <name val="Times New Roman"/>
      <family val="1"/>
    </font>
    <font>
      <b/>
      <sz val="14"/>
      <name val="Arial"/>
      <family val="2"/>
    </font>
    <font>
      <sz val="12"/>
      <name val="Times New Roman"/>
      <family val="1"/>
    </font>
    <font>
      <b/>
      <sz val="9"/>
      <color rgb="FF000000"/>
      <name val="Tahoma"/>
      <family val="2"/>
    </font>
    <font>
      <sz val="9"/>
      <color rgb="FF000000"/>
      <name val="Tahoma"/>
      <family val="2"/>
    </font>
    <font>
      <b/>
      <sz val="11"/>
      <name val="Times New Roman"/>
      <family val="1"/>
    </font>
    <font>
      <i/>
      <sz val="10"/>
      <name val="Arial"/>
      <family val="2"/>
    </font>
    <font>
      <sz val="11"/>
      <color rgb="FF000000"/>
      <name val="Calibri"/>
      <family val="2"/>
      <scheme val="minor"/>
    </font>
    <font>
      <i/>
      <sz val="10"/>
      <color rgb="FFFFFFFF"/>
      <name val="Arial"/>
      <family val="2"/>
    </font>
    <font>
      <b/>
      <sz val="10"/>
      <color rgb="FFFFFFFF"/>
      <name val="Arial"/>
      <family val="2"/>
    </font>
    <font>
      <b/>
      <i/>
      <sz val="10"/>
      <name val="Arial"/>
      <family val="2"/>
    </font>
    <font>
      <sz val="8"/>
      <color rgb="FF0000FF"/>
      <name val="Arial"/>
      <family val="2"/>
    </font>
    <font>
      <i/>
      <sz val="10"/>
      <color rgb="FFFF0000"/>
      <name val="Arial"/>
      <family val="2"/>
    </font>
    <font>
      <u/>
      <sz val="11"/>
      <name val="Arial"/>
      <family val="2"/>
    </font>
    <font>
      <i/>
      <sz val="11"/>
      <name val="Arial"/>
      <family val="2"/>
    </font>
    <font>
      <b/>
      <sz val="10"/>
      <color rgb="FFFF0000"/>
      <name val="Arial"/>
      <family val="2"/>
    </font>
  </fonts>
  <fills count="22">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rgb="FFC6EFCE"/>
      </patternFill>
    </fill>
    <fill>
      <patternFill patternType="solid">
        <fgColor rgb="FFCCFFCC"/>
        <bgColor rgb="FF000000"/>
      </patternFill>
    </fill>
    <fill>
      <patternFill patternType="solid">
        <fgColor theme="0" tint="-0.499984740745262"/>
        <bgColor indexed="64"/>
      </patternFill>
    </fill>
    <fill>
      <patternFill patternType="solid">
        <fgColor theme="2" tint="-0.499984740745262"/>
        <bgColor rgb="FF000000"/>
      </patternFill>
    </fill>
    <fill>
      <patternFill patternType="solid">
        <fgColor theme="2"/>
        <bgColor indexed="64"/>
      </patternFill>
    </fill>
    <fill>
      <patternFill patternType="solid">
        <fgColor theme="2"/>
        <bgColor rgb="FF000000"/>
      </patternFill>
    </fill>
    <fill>
      <patternFill patternType="solid">
        <fgColor rgb="FF333399"/>
        <bgColor rgb="FF000000"/>
      </patternFill>
    </fill>
    <fill>
      <patternFill patternType="solid">
        <fgColor rgb="FF339966"/>
        <bgColor rgb="FF000000"/>
      </patternFill>
    </fill>
    <fill>
      <patternFill patternType="solid">
        <fgColor rgb="FF99CCFF"/>
        <bgColor rgb="FF000000"/>
      </patternFill>
    </fill>
    <fill>
      <patternFill patternType="solid">
        <fgColor rgb="FF000080"/>
        <bgColor rgb="FF000000"/>
      </patternFill>
    </fill>
    <fill>
      <patternFill patternType="solid">
        <fgColor rgb="FF0000FF"/>
        <bgColor rgb="FF000000"/>
      </patternFill>
    </fill>
    <fill>
      <patternFill patternType="solid">
        <fgColor rgb="FF969696"/>
        <bgColor rgb="FF000000"/>
      </patternFill>
    </fill>
    <fill>
      <patternFill patternType="solid">
        <fgColor rgb="FFFFFFFF"/>
        <bgColor rgb="FF000000"/>
      </patternFill>
    </fill>
    <fill>
      <patternFill patternType="solid">
        <fgColor rgb="FFCCFFFF"/>
        <bgColor rgb="FF000000"/>
      </patternFill>
    </fill>
    <fill>
      <patternFill patternType="solid">
        <fgColor rgb="FFFFFF99"/>
        <bgColor rgb="FF000000"/>
      </patternFill>
    </fill>
  </fills>
  <borders count="132">
    <border>
      <left/>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style="thin">
        <color indexed="64"/>
      </bottom>
      <diagonal/>
    </border>
    <border>
      <left style="thin">
        <color indexed="64"/>
      </left>
      <right style="double">
        <color indexed="64"/>
      </right>
      <top/>
      <bottom/>
      <diagonal/>
    </border>
    <border>
      <left style="thin">
        <color indexed="64"/>
      </left>
      <right/>
      <top/>
      <bottom style="medium">
        <color indexed="64"/>
      </bottom>
      <diagonal/>
    </border>
    <border>
      <left/>
      <right style="double">
        <color indexed="64"/>
      </right>
      <top/>
      <bottom style="thin">
        <color indexed="64"/>
      </bottom>
      <diagonal/>
    </border>
    <border>
      <left/>
      <right style="double">
        <color indexed="64"/>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thin">
        <color indexed="64"/>
      </left>
      <right/>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double">
        <color indexed="64"/>
      </right>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top/>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style="medium">
        <color indexed="64"/>
      </bottom>
      <diagonal/>
    </border>
    <border>
      <left/>
      <right style="double">
        <color indexed="64"/>
      </right>
      <top style="medium">
        <color indexed="64"/>
      </top>
      <bottom style="thin">
        <color indexed="64"/>
      </bottom>
      <diagonal/>
    </border>
    <border>
      <left style="double">
        <color indexed="64"/>
      </left>
      <right/>
      <top/>
      <bottom style="thin">
        <color indexed="64"/>
      </bottom>
      <diagonal/>
    </border>
    <border>
      <left/>
      <right style="double">
        <color indexed="64"/>
      </right>
      <top style="thin">
        <color indexed="64"/>
      </top>
      <bottom style="medium">
        <color indexed="64"/>
      </bottom>
      <diagonal/>
    </border>
    <border>
      <left style="thin">
        <color indexed="64"/>
      </left>
      <right/>
      <top style="medium">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double">
        <color indexed="64"/>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double">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double">
        <color indexed="64"/>
      </right>
      <top style="dash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double">
        <color indexed="64"/>
      </right>
      <top/>
      <bottom style="dotted">
        <color indexed="64"/>
      </bottom>
      <diagonal/>
    </border>
    <border>
      <left/>
      <right style="double">
        <color indexed="64"/>
      </right>
      <top style="medium">
        <color indexed="64"/>
      </top>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8" fillId="0" borderId="0"/>
    <xf numFmtId="0" fontId="32" fillId="7" borderId="0" applyNumberFormat="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778">
    <xf numFmtId="0" fontId="0" fillId="0" borderId="0" xfId="0"/>
    <xf numFmtId="0" fontId="2" fillId="0" borderId="1" xfId="3" applyBorder="1"/>
    <xf numFmtId="0" fontId="2" fillId="0" borderId="0" xfId="3" applyAlignment="1">
      <alignment horizontal="right"/>
    </xf>
    <xf numFmtId="0" fontId="2" fillId="0" borderId="2" xfId="3" applyBorder="1"/>
    <xf numFmtId="0" fontId="2" fillId="0" borderId="1" xfId="3" applyBorder="1" applyAlignment="1">
      <alignment horizontal="left"/>
    </xf>
    <xf numFmtId="0" fontId="2" fillId="0" borderId="0" xfId="3" applyAlignment="1">
      <alignment horizontal="right" wrapText="1"/>
    </xf>
    <xf numFmtId="0" fontId="2" fillId="2" borderId="18" xfId="3" applyFill="1" applyBorder="1" applyAlignment="1" applyProtection="1">
      <alignment vertical="top" wrapText="1"/>
      <protection locked="0"/>
    </xf>
    <xf numFmtId="0" fontId="2" fillId="0" borderId="0" xfId="3" applyProtection="1">
      <protection locked="0"/>
    </xf>
    <xf numFmtId="0" fontId="2" fillId="0" borderId="2" xfId="3" applyBorder="1" applyProtection="1">
      <protection locked="0"/>
    </xf>
    <xf numFmtId="0" fontId="2" fillId="3" borderId="0" xfId="3" applyFill="1" applyAlignment="1">
      <alignment horizontal="center"/>
    </xf>
    <xf numFmtId="0" fontId="2" fillId="3" borderId="0" xfId="3" applyFill="1" applyAlignment="1" applyProtection="1">
      <alignment horizontal="center"/>
      <protection locked="0"/>
    </xf>
    <xf numFmtId="0" fontId="2" fillId="3" borderId="2" xfId="3" applyFill="1" applyBorder="1" applyAlignment="1" applyProtection="1">
      <alignment horizontal="center"/>
      <protection locked="0"/>
    </xf>
    <xf numFmtId="0" fontId="2" fillId="2" borderId="18" xfId="3" applyFill="1" applyBorder="1" applyAlignment="1" applyProtection="1">
      <alignment wrapText="1"/>
      <protection locked="0"/>
    </xf>
    <xf numFmtId="0" fontId="2" fillId="0" borderId="1" xfId="3" applyBorder="1" applyAlignment="1">
      <alignment horizontal="right"/>
    </xf>
    <xf numFmtId="44" fontId="0" fillId="0" borderId="0" xfId="4" applyFont="1" applyFill="1" applyBorder="1" applyAlignment="1" applyProtection="1">
      <protection locked="0"/>
    </xf>
    <xf numFmtId="44" fontId="0" fillId="0" borderId="2" xfId="4" applyFont="1" applyFill="1" applyBorder="1" applyAlignment="1" applyProtection="1">
      <protection locked="0"/>
    </xf>
    <xf numFmtId="0" fontId="1" fillId="0" borderId="0" xfId="5"/>
    <xf numFmtId="0" fontId="2" fillId="0" borderId="3" xfId="3" applyBorder="1"/>
    <xf numFmtId="0" fontId="2" fillId="0" borderId="4" xfId="3" applyBorder="1"/>
    <xf numFmtId="0" fontId="2" fillId="0" borderId="5" xfId="3" applyBorder="1"/>
    <xf numFmtId="0" fontId="2" fillId="3" borderId="0" xfId="3" applyFill="1"/>
    <xf numFmtId="0" fontId="2" fillId="2" borderId="20" xfId="3" applyFill="1" applyBorder="1" applyAlignment="1" applyProtection="1">
      <alignment wrapText="1"/>
      <protection locked="0"/>
    </xf>
    <xf numFmtId="0" fontId="2" fillId="3" borderId="2" xfId="3" applyFill="1" applyBorder="1" applyAlignment="1">
      <alignment horizontal="center"/>
    </xf>
    <xf numFmtId="0" fontId="8" fillId="0" borderId="0" xfId="3" applyFont="1" applyProtection="1">
      <protection locked="0"/>
    </xf>
    <xf numFmtId="0" fontId="2" fillId="2" borderId="21" xfId="3" applyFill="1" applyBorder="1" applyAlignment="1" applyProtection="1">
      <alignment wrapText="1"/>
      <protection locked="0"/>
    </xf>
    <xf numFmtId="0" fontId="2" fillId="2" borderId="24" xfId="3" applyFill="1" applyBorder="1" applyAlignment="1" applyProtection="1">
      <alignment wrapText="1"/>
      <protection locked="0"/>
    </xf>
    <xf numFmtId="0" fontId="2" fillId="0" borderId="25" xfId="3" applyBorder="1" applyAlignment="1">
      <alignment horizontal="right"/>
    </xf>
    <xf numFmtId="0" fontId="2" fillId="2" borderId="26" xfId="3" applyFill="1" applyBorder="1" applyAlignment="1" applyProtection="1">
      <alignment wrapText="1"/>
      <protection locked="0"/>
    </xf>
    <xf numFmtId="0" fontId="2" fillId="0" borderId="27" xfId="3" applyBorder="1" applyAlignment="1">
      <alignment horizontal="right"/>
    </xf>
    <xf numFmtId="0" fontId="2" fillId="0" borderId="27" xfId="3" applyBorder="1"/>
    <xf numFmtId="0" fontId="2" fillId="0" borderId="28" xfId="3" applyBorder="1"/>
    <xf numFmtId="0" fontId="7" fillId="0" borderId="0" xfId="0" applyFont="1" applyAlignment="1">
      <alignment horizontal="center"/>
    </xf>
    <xf numFmtId="0" fontId="10" fillId="0" borderId="19" xfId="0" applyFont="1" applyBorder="1"/>
    <xf numFmtId="0" fontId="11" fillId="4" borderId="29" xfId="0" applyFont="1" applyFill="1" applyBorder="1" applyAlignment="1" applyProtection="1">
      <alignment wrapText="1"/>
      <protection locked="0"/>
    </xf>
    <xf numFmtId="0" fontId="12" fillId="4" borderId="30" xfId="0" applyFont="1" applyFill="1" applyBorder="1" applyAlignment="1" applyProtection="1">
      <alignment horizontal="center" vertical="top" wrapText="1"/>
      <protection locked="0"/>
    </xf>
    <xf numFmtId="0" fontId="12" fillId="4" borderId="31" xfId="0" applyFont="1" applyFill="1" applyBorder="1" applyAlignment="1" applyProtection="1">
      <alignment horizontal="center" vertical="top" wrapText="1"/>
      <protection locked="0"/>
    </xf>
    <xf numFmtId="0" fontId="12" fillId="4" borderId="32" xfId="0" applyFont="1" applyFill="1" applyBorder="1" applyAlignment="1" applyProtection="1">
      <alignment horizontal="center" vertical="top" wrapText="1"/>
      <protection locked="0"/>
    </xf>
    <xf numFmtId="0" fontId="7" fillId="0" borderId="33" xfId="0" applyFont="1" applyBorder="1"/>
    <xf numFmtId="0" fontId="12" fillId="4" borderId="34" xfId="0" applyFont="1" applyFill="1" applyBorder="1" applyAlignment="1" applyProtection="1">
      <alignment horizontal="center" vertical="top" wrapText="1"/>
      <protection locked="0"/>
    </xf>
    <xf numFmtId="0" fontId="12" fillId="4" borderId="19" xfId="0" applyFont="1" applyFill="1" applyBorder="1" applyAlignment="1" applyProtection="1">
      <alignment horizontal="center" vertical="top" wrapText="1"/>
      <protection locked="0"/>
    </xf>
    <xf numFmtId="0" fontId="12" fillId="4" borderId="35" xfId="0" applyFont="1" applyFill="1" applyBorder="1" applyAlignment="1" applyProtection="1">
      <alignment horizontal="center" vertical="top" wrapText="1"/>
      <protection locked="0"/>
    </xf>
    <xf numFmtId="0" fontId="12" fillId="4" borderId="33" xfId="0" applyFont="1" applyFill="1" applyBorder="1" applyAlignment="1" applyProtection="1">
      <alignment horizontal="left" vertical="top" wrapText="1"/>
      <protection locked="0"/>
    </xf>
    <xf numFmtId="0" fontId="12" fillId="4" borderId="34" xfId="0" applyFont="1" applyFill="1" applyBorder="1" applyAlignment="1" applyProtection="1">
      <alignment horizontal="center" vertical="center" wrapText="1"/>
      <protection locked="0"/>
    </xf>
    <xf numFmtId="0" fontId="12" fillId="4" borderId="19" xfId="0" applyFont="1" applyFill="1" applyBorder="1" applyAlignment="1" applyProtection="1">
      <alignment horizontal="center" vertical="center"/>
      <protection locked="0"/>
    </xf>
    <xf numFmtId="0" fontId="12" fillId="4" borderId="35" xfId="0" applyFont="1" applyFill="1" applyBorder="1" applyAlignment="1" applyProtection="1">
      <alignment horizontal="center" vertical="center"/>
      <protection locked="0"/>
    </xf>
    <xf numFmtId="0" fontId="7" fillId="0" borderId="33" xfId="0" applyFont="1" applyBorder="1" applyAlignment="1">
      <alignment wrapText="1"/>
    </xf>
    <xf numFmtId="0" fontId="7" fillId="0" borderId="34" xfId="0" applyFont="1" applyBorder="1" applyAlignment="1">
      <alignment horizontal="center" wrapText="1"/>
    </xf>
    <xf numFmtId="0" fontId="7" fillId="0" borderId="19" xfId="0" applyFont="1" applyBorder="1" applyAlignment="1">
      <alignment horizontal="center"/>
    </xf>
    <xf numFmtId="0" fontId="7" fillId="0" borderId="35" xfId="0" applyFont="1" applyBorder="1" applyAlignment="1">
      <alignment horizontal="center"/>
    </xf>
    <xf numFmtId="2" fontId="7" fillId="4" borderId="19" xfId="0" applyNumberFormat="1" applyFont="1" applyFill="1" applyBorder="1" applyAlignment="1" applyProtection="1">
      <alignment horizontal="center"/>
      <protection locked="0"/>
    </xf>
    <xf numFmtId="2" fontId="7" fillId="4" borderId="35" xfId="0" applyNumberFormat="1" applyFont="1" applyFill="1" applyBorder="1" applyAlignment="1" applyProtection="1">
      <alignment horizontal="center"/>
      <protection locked="0"/>
    </xf>
    <xf numFmtId="1" fontId="7" fillId="0" borderId="34" xfId="0" applyNumberFormat="1" applyFont="1" applyBorder="1" applyAlignment="1">
      <alignment horizontal="center"/>
    </xf>
    <xf numFmtId="1" fontId="7" fillId="0" borderId="19" xfId="0" applyNumberFormat="1" applyFont="1" applyBorder="1" applyAlignment="1">
      <alignment horizontal="center"/>
    </xf>
    <xf numFmtId="1" fontId="7" fillId="0" borderId="35" xfId="0" applyNumberFormat="1" applyFont="1" applyBorder="1" applyAlignment="1">
      <alignment horizontal="center"/>
    </xf>
    <xf numFmtId="0" fontId="7" fillId="0" borderId="33" xfId="0" applyFont="1" applyBorder="1" applyAlignment="1">
      <alignment horizontal="left" indent="1"/>
    </xf>
    <xf numFmtId="1" fontId="7" fillId="2" borderId="34" xfId="0" applyNumberFormat="1" applyFont="1" applyFill="1" applyBorder="1" applyAlignment="1" applyProtection="1">
      <alignment horizontal="center" wrapText="1"/>
      <protection locked="0"/>
    </xf>
    <xf numFmtId="1" fontId="7" fillId="2" borderId="19" xfId="0" applyNumberFormat="1" applyFont="1" applyFill="1" applyBorder="1" applyAlignment="1" applyProtection="1">
      <alignment horizontal="center"/>
      <protection locked="0"/>
    </xf>
    <xf numFmtId="1" fontId="7" fillId="2" borderId="35" xfId="0" applyNumberFormat="1" applyFont="1" applyFill="1" applyBorder="1" applyAlignment="1" applyProtection="1">
      <alignment horizontal="center"/>
      <protection locked="0"/>
    </xf>
    <xf numFmtId="0" fontId="7" fillId="2" borderId="34" xfId="0" applyFont="1" applyFill="1" applyBorder="1" applyAlignment="1" applyProtection="1">
      <alignment horizontal="center" wrapText="1"/>
      <protection locked="0"/>
    </xf>
    <xf numFmtId="9" fontId="7" fillId="4" borderId="19" xfId="0" applyNumberFormat="1" applyFont="1" applyFill="1" applyBorder="1" applyAlignment="1" applyProtection="1">
      <alignment horizontal="center"/>
      <protection locked="0"/>
    </xf>
    <xf numFmtId="9" fontId="7" fillId="4" borderId="35" xfId="0" applyNumberFormat="1" applyFont="1" applyFill="1" applyBorder="1" applyAlignment="1" applyProtection="1">
      <alignment horizontal="center"/>
      <protection locked="0"/>
    </xf>
    <xf numFmtId="0" fontId="7" fillId="2" borderId="35" xfId="0" applyFont="1" applyFill="1" applyBorder="1" applyAlignment="1" applyProtection="1">
      <alignment horizontal="center" wrapText="1"/>
      <protection locked="0"/>
    </xf>
    <xf numFmtId="0" fontId="14" fillId="0" borderId="33" xfId="0" applyFont="1" applyBorder="1"/>
    <xf numFmtId="164" fontId="7" fillId="2" borderId="34" xfId="0" applyNumberFormat="1" applyFont="1" applyFill="1" applyBorder="1" applyAlignment="1" applyProtection="1">
      <alignment horizontal="center" wrapText="1"/>
      <protection locked="0"/>
    </xf>
    <xf numFmtId="164" fontId="7" fillId="2" borderId="19" xfId="0" applyNumberFormat="1" applyFont="1" applyFill="1" applyBorder="1" applyAlignment="1" applyProtection="1">
      <alignment horizontal="center"/>
      <protection locked="0"/>
    </xf>
    <xf numFmtId="164" fontId="7" fillId="2" borderId="35" xfId="0" applyNumberFormat="1" applyFont="1" applyFill="1" applyBorder="1" applyAlignment="1" applyProtection="1">
      <alignment horizontal="center"/>
      <protection locked="0"/>
    </xf>
    <xf numFmtId="0" fontId="7" fillId="0" borderId="33" xfId="0" applyFont="1" applyBorder="1" applyAlignment="1">
      <alignment horizontal="left"/>
    </xf>
    <xf numFmtId="0" fontId="7" fillId="2" borderId="19" xfId="0" applyFont="1" applyFill="1" applyBorder="1" applyAlignment="1" applyProtection="1">
      <alignment horizontal="center"/>
      <protection locked="0"/>
    </xf>
    <xf numFmtId="0" fontId="7" fillId="2" borderId="35" xfId="0" applyFont="1" applyFill="1" applyBorder="1" applyAlignment="1" applyProtection="1">
      <alignment horizontal="center"/>
      <protection locked="0"/>
    </xf>
    <xf numFmtId="0" fontId="2" fillId="0" borderId="33" xfId="0" applyFont="1" applyBorder="1" applyAlignment="1">
      <alignment horizontal="left" indent="2"/>
    </xf>
    <xf numFmtId="0" fontId="7" fillId="2" borderId="34" xfId="0" applyFont="1" applyFill="1" applyBorder="1" applyAlignment="1" applyProtection="1">
      <alignment horizontal="center"/>
      <protection locked="0"/>
    </xf>
    <xf numFmtId="0" fontId="7" fillId="0" borderId="34" xfId="0" applyFont="1" applyBorder="1" applyAlignment="1">
      <alignment horizontal="center"/>
    </xf>
    <xf numFmtId="0" fontId="7" fillId="0" borderId="34" xfId="0" applyFont="1" applyBorder="1" applyAlignment="1" applyProtection="1">
      <alignment horizontal="center"/>
      <protection locked="0"/>
    </xf>
    <xf numFmtId="0" fontId="15" fillId="0" borderId="33" xfId="0" applyFont="1" applyBorder="1" applyAlignment="1">
      <alignment horizontal="left" indent="2"/>
    </xf>
    <xf numFmtId="0" fontId="7" fillId="0" borderId="19" xfId="0" applyFont="1" applyBorder="1" applyAlignment="1" applyProtection="1">
      <alignment horizontal="center"/>
      <protection locked="0"/>
    </xf>
    <xf numFmtId="0" fontId="7" fillId="0" borderId="35" xfId="0" applyFont="1" applyBorder="1" applyAlignment="1" applyProtection="1">
      <alignment horizontal="center"/>
      <protection locked="0"/>
    </xf>
    <xf numFmtId="0" fontId="2" fillId="0" borderId="36" xfId="0" applyFont="1" applyBorder="1" applyAlignment="1">
      <alignment horizontal="left" indent="2"/>
    </xf>
    <xf numFmtId="0" fontId="7" fillId="2" borderId="37" xfId="0" applyFont="1" applyFill="1" applyBorder="1" applyAlignment="1" applyProtection="1">
      <alignment horizontal="center"/>
      <protection locked="0"/>
    </xf>
    <xf numFmtId="0" fontId="7" fillId="2" borderId="38" xfId="0" applyFont="1" applyFill="1" applyBorder="1" applyAlignment="1" applyProtection="1">
      <alignment horizontal="center"/>
      <protection locked="0"/>
    </xf>
    <xf numFmtId="0" fontId="3" fillId="0" borderId="6" xfId="3" applyFont="1" applyBorder="1"/>
    <xf numFmtId="0" fontId="7" fillId="0" borderId="39" xfId="3" applyFont="1" applyBorder="1" applyAlignment="1">
      <alignment vertical="center" wrapText="1"/>
    </xf>
    <xf numFmtId="0" fontId="7" fillId="0" borderId="18" xfId="3" applyFont="1" applyBorder="1" applyAlignment="1">
      <alignment vertical="center" wrapText="1"/>
    </xf>
    <xf numFmtId="0" fontId="7" fillId="0" borderId="20" xfId="3" applyFont="1" applyBorder="1" applyAlignment="1">
      <alignment vertical="center" wrapText="1"/>
    </xf>
    <xf numFmtId="0" fontId="0" fillId="0" borderId="13" xfId="0" applyBorder="1"/>
    <xf numFmtId="0" fontId="7" fillId="0" borderId="0" xfId="0" applyFont="1"/>
    <xf numFmtId="0" fontId="0" fillId="4" borderId="0" xfId="0" applyFill="1" applyProtection="1">
      <protection locked="0"/>
    </xf>
    <xf numFmtId="0" fontId="17" fillId="0" borderId="0" xfId="0" applyFont="1"/>
    <xf numFmtId="0" fontId="15" fillId="0" borderId="0" xfId="6" applyFont="1"/>
    <xf numFmtId="0" fontId="15" fillId="0" borderId="0" xfId="6" applyFont="1" applyAlignment="1">
      <alignment horizontal="left"/>
    </xf>
    <xf numFmtId="0" fontId="23" fillId="0" borderId="0" xfId="6" applyFont="1" applyAlignment="1">
      <alignment horizontal="left"/>
    </xf>
    <xf numFmtId="0" fontId="24" fillId="0" borderId="0" xfId="6" applyFont="1" applyAlignment="1">
      <alignment horizontal="left"/>
    </xf>
    <xf numFmtId="0" fontId="20" fillId="0" borderId="0" xfId="6" applyFont="1" applyAlignment="1">
      <alignment horizontal="left"/>
    </xf>
    <xf numFmtId="0" fontId="14" fillId="0" borderId="6" xfId="6" applyFont="1" applyBorder="1" applyAlignment="1">
      <alignment horizontal="center" wrapText="1"/>
    </xf>
    <xf numFmtId="0" fontId="14" fillId="0" borderId="49" xfId="6" applyFont="1" applyBorder="1" applyAlignment="1">
      <alignment horizontal="center" wrapText="1"/>
    </xf>
    <xf numFmtId="0" fontId="14" fillId="0" borderId="50" xfId="6" applyFont="1" applyBorder="1" applyAlignment="1">
      <alignment horizontal="center" wrapText="1"/>
    </xf>
    <xf numFmtId="0" fontId="15" fillId="4" borderId="51" xfId="6" applyFont="1" applyFill="1" applyBorder="1" applyAlignment="1" applyProtection="1">
      <alignment horizontal="left"/>
      <protection locked="0"/>
    </xf>
    <xf numFmtId="0" fontId="15" fillId="4" borderId="24" xfId="6" applyFont="1" applyFill="1" applyBorder="1" applyAlignment="1" applyProtection="1">
      <alignment horizontal="center" vertical="center"/>
      <protection locked="0"/>
    </xf>
    <xf numFmtId="49" fontId="15" fillId="4" borderId="34" xfId="6" applyNumberFormat="1" applyFont="1" applyFill="1" applyBorder="1" applyAlignment="1" applyProtection="1">
      <alignment horizontal="center"/>
      <protection locked="0"/>
    </xf>
    <xf numFmtId="3" fontId="15" fillId="4" borderId="34" xfId="1" applyNumberFormat="1" applyFont="1" applyFill="1" applyBorder="1" applyAlignment="1" applyProtection="1">
      <alignment horizontal="center"/>
      <protection locked="0"/>
    </xf>
    <xf numFmtId="9" fontId="15" fillId="4" borderId="19" xfId="6" applyNumberFormat="1" applyFont="1" applyFill="1" applyBorder="1" applyAlignment="1" applyProtection="1">
      <alignment horizontal="center"/>
      <protection locked="0"/>
    </xf>
    <xf numFmtId="0" fontId="15" fillId="4" borderId="34" xfId="6" applyFont="1" applyFill="1" applyBorder="1" applyAlignment="1" applyProtection="1">
      <alignment horizontal="center" wrapText="1"/>
      <protection locked="0"/>
    </xf>
    <xf numFmtId="0" fontId="15" fillId="0" borderId="24" xfId="6" applyFont="1" applyBorder="1" applyAlignment="1">
      <alignment horizontal="center" wrapText="1"/>
    </xf>
    <xf numFmtId="3" fontId="15" fillId="0" borderId="24" xfId="6" applyNumberFormat="1" applyFont="1" applyBorder="1" applyAlignment="1">
      <alignment horizontal="center" wrapText="1"/>
    </xf>
    <xf numFmtId="3" fontId="15" fillId="4" borderId="19" xfId="1" applyNumberFormat="1" applyFont="1" applyFill="1" applyBorder="1" applyAlignment="1" applyProtection="1">
      <alignment horizontal="center"/>
      <protection locked="0"/>
    </xf>
    <xf numFmtId="3" fontId="15" fillId="0" borderId="24" xfId="1" applyNumberFormat="1" applyFont="1" applyFill="1" applyBorder="1" applyAlignment="1" applyProtection="1">
      <alignment horizontal="center" wrapText="1"/>
    </xf>
    <xf numFmtId="0" fontId="15" fillId="4" borderId="9" xfId="6" applyFont="1" applyFill="1" applyBorder="1" applyAlignment="1" applyProtection="1">
      <alignment wrapText="1"/>
      <protection locked="0"/>
    </xf>
    <xf numFmtId="0" fontId="15" fillId="4" borderId="22" xfId="6" applyFont="1" applyFill="1" applyBorder="1" applyAlignment="1" applyProtection="1">
      <alignment horizontal="left" wrapText="1"/>
      <protection locked="0"/>
    </xf>
    <xf numFmtId="49" fontId="15" fillId="4" borderId="18" xfId="6" applyNumberFormat="1" applyFont="1" applyFill="1" applyBorder="1" applyAlignment="1" applyProtection="1">
      <alignment horizontal="center"/>
      <protection locked="0"/>
    </xf>
    <xf numFmtId="3" fontId="15" fillId="4" borderId="21" xfId="1" applyNumberFormat="1" applyFont="1" applyFill="1" applyBorder="1" applyAlignment="1" applyProtection="1">
      <alignment horizontal="center"/>
      <protection locked="0"/>
    </xf>
    <xf numFmtId="9" fontId="15" fillId="4" borderId="21" xfId="6" applyNumberFormat="1" applyFont="1" applyFill="1" applyBorder="1" applyAlignment="1" applyProtection="1">
      <alignment horizontal="center"/>
      <protection locked="0"/>
    </xf>
    <xf numFmtId="3" fontId="15" fillId="4" borderId="16" xfId="6" applyNumberFormat="1" applyFont="1" applyFill="1" applyBorder="1" applyAlignment="1" applyProtection="1">
      <alignment horizontal="center"/>
      <protection locked="0"/>
    </xf>
    <xf numFmtId="0" fontId="15" fillId="0" borderId="18" xfId="6" applyFont="1" applyBorder="1" applyAlignment="1">
      <alignment horizontal="center" wrapText="1"/>
    </xf>
    <xf numFmtId="3" fontId="15" fillId="4" borderId="16" xfId="1" applyNumberFormat="1" applyFont="1" applyFill="1" applyBorder="1" applyAlignment="1" applyProtection="1">
      <alignment horizontal="center"/>
      <protection locked="0"/>
    </xf>
    <xf numFmtId="0" fontId="15" fillId="4" borderId="12" xfId="6" applyFont="1" applyFill="1" applyBorder="1" applyProtection="1">
      <protection locked="0"/>
    </xf>
    <xf numFmtId="0" fontId="15" fillId="4" borderId="39" xfId="6" applyFont="1" applyFill="1" applyBorder="1" applyAlignment="1" applyProtection="1">
      <alignment horizontal="left" wrapText="1"/>
      <protection locked="0"/>
    </xf>
    <xf numFmtId="0" fontId="15" fillId="4" borderId="52" xfId="6" applyFont="1" applyFill="1" applyBorder="1" applyAlignment="1" applyProtection="1">
      <alignment horizontal="left" wrapText="1"/>
      <protection locked="0"/>
    </xf>
    <xf numFmtId="0" fontId="15" fillId="4" borderId="53" xfId="6" applyFont="1" applyFill="1" applyBorder="1" applyAlignment="1" applyProtection="1">
      <alignment horizontal="left" wrapText="1"/>
      <protection locked="0"/>
    </xf>
    <xf numFmtId="49" fontId="15" fillId="4" borderId="54" xfId="6" applyNumberFormat="1" applyFont="1" applyFill="1" applyBorder="1" applyAlignment="1" applyProtection="1">
      <alignment horizontal="center"/>
      <protection locked="0"/>
    </xf>
    <xf numFmtId="3" fontId="15" fillId="4" borderId="54" xfId="6" applyNumberFormat="1" applyFont="1" applyFill="1" applyBorder="1" applyProtection="1">
      <protection locked="0"/>
    </xf>
    <xf numFmtId="9" fontId="15" fillId="4" borderId="54" xfId="6" applyNumberFormat="1" applyFont="1" applyFill="1" applyBorder="1" applyAlignment="1" applyProtection="1">
      <alignment horizontal="center"/>
      <protection locked="0"/>
    </xf>
    <xf numFmtId="3" fontId="15" fillId="4" borderId="55" xfId="6" applyNumberFormat="1" applyFont="1" applyFill="1" applyBorder="1" applyAlignment="1" applyProtection="1">
      <alignment horizontal="center"/>
      <protection locked="0"/>
    </xf>
    <xf numFmtId="0" fontId="15" fillId="0" borderId="54" xfId="6" applyFont="1" applyBorder="1" applyAlignment="1">
      <alignment horizontal="center" wrapText="1"/>
    </xf>
    <xf numFmtId="3" fontId="15" fillId="0" borderId="54" xfId="6" applyNumberFormat="1" applyFont="1" applyBorder="1" applyAlignment="1">
      <alignment horizontal="center" wrapText="1"/>
    </xf>
    <xf numFmtId="3" fontId="15" fillId="0" borderId="54" xfId="1" applyNumberFormat="1" applyFont="1" applyFill="1" applyBorder="1" applyAlignment="1" applyProtection="1">
      <alignment horizontal="center" wrapText="1"/>
    </xf>
    <xf numFmtId="0" fontId="15" fillId="4" borderId="55" xfId="6" applyFont="1" applyFill="1" applyBorder="1" applyProtection="1">
      <protection locked="0"/>
    </xf>
    <xf numFmtId="0" fontId="4" fillId="0" borderId="56" xfId="6" applyFont="1" applyBorder="1" applyAlignment="1">
      <alignment horizontal="right"/>
    </xf>
    <xf numFmtId="0" fontId="4" fillId="4" borderId="57" xfId="6" applyFont="1" applyFill="1" applyBorder="1"/>
    <xf numFmtId="0" fontId="15" fillId="0" borderId="58" xfId="6" applyFont="1" applyBorder="1" applyAlignment="1">
      <alignment horizontal="left"/>
    </xf>
    <xf numFmtId="165" fontId="4" fillId="0" borderId="58" xfId="6" applyNumberFormat="1" applyFont="1" applyBorder="1" applyAlignment="1">
      <alignment horizontal="right"/>
    </xf>
    <xf numFmtId="0" fontId="25" fillId="0" borderId="58" xfId="6" applyFont="1" applyBorder="1"/>
    <xf numFmtId="0" fontId="15" fillId="0" borderId="57" xfId="6" applyFont="1" applyBorder="1"/>
    <xf numFmtId="0" fontId="0" fillId="0" borderId="58" xfId="0" applyBorder="1"/>
    <xf numFmtId="0" fontId="4" fillId="0" borderId="59" xfId="6" applyFont="1" applyBorder="1" applyAlignment="1">
      <alignment horizontal="right"/>
    </xf>
    <xf numFmtId="164" fontId="4" fillId="0" borderId="59" xfId="6" applyNumberFormat="1" applyFont="1" applyBorder="1"/>
    <xf numFmtId="0" fontId="14" fillId="0" borderId="0" xfId="6" applyFont="1"/>
    <xf numFmtId="165" fontId="14" fillId="0" borderId="0" xfId="6" applyNumberFormat="1" applyFont="1" applyAlignment="1">
      <alignment horizontal="right"/>
    </xf>
    <xf numFmtId="0" fontId="25" fillId="0" borderId="0" xfId="6" applyFont="1"/>
    <xf numFmtId="0" fontId="14" fillId="0" borderId="60" xfId="6" applyFont="1" applyBorder="1" applyAlignment="1">
      <alignment horizontal="center" wrapText="1"/>
    </xf>
    <xf numFmtId="0" fontId="14" fillId="0" borderId="26" xfId="6" applyFont="1" applyBorder="1"/>
    <xf numFmtId="0" fontId="14" fillId="0" borderId="26" xfId="6" applyFont="1" applyBorder="1" applyAlignment="1">
      <alignment horizontal="center" wrapText="1"/>
    </xf>
    <xf numFmtId="0" fontId="15" fillId="6" borderId="16" xfId="6" applyFont="1" applyFill="1" applyBorder="1"/>
    <xf numFmtId="0" fontId="14" fillId="6" borderId="17" xfId="6" applyFont="1" applyFill="1" applyBorder="1"/>
    <xf numFmtId="0" fontId="15" fillId="6" borderId="17" xfId="6" applyFont="1" applyFill="1" applyBorder="1"/>
    <xf numFmtId="0" fontId="14" fillId="0" borderId="61" xfId="6" applyFont="1" applyBorder="1" applyAlignment="1">
      <alignment horizontal="center" wrapText="1"/>
    </xf>
    <xf numFmtId="0" fontId="14" fillId="0" borderId="62" xfId="6" applyFont="1" applyBorder="1" applyAlignment="1">
      <alignment horizontal="center" wrapText="1"/>
    </xf>
    <xf numFmtId="0" fontId="15" fillId="4" borderId="63" xfId="6" applyFont="1" applyFill="1" applyBorder="1" applyAlignment="1" applyProtection="1">
      <alignment horizontal="left"/>
      <protection locked="0"/>
    </xf>
    <xf numFmtId="0" fontId="15" fillId="4" borderId="64" xfId="6" applyFont="1" applyFill="1" applyBorder="1" applyProtection="1">
      <protection locked="0"/>
    </xf>
    <xf numFmtId="49" fontId="15" fillId="4" borderId="64" xfId="6" applyNumberFormat="1" applyFont="1" applyFill="1" applyBorder="1" applyProtection="1">
      <protection locked="0"/>
    </xf>
    <xf numFmtId="0" fontId="15" fillId="6" borderId="19" xfId="6" applyFont="1" applyFill="1" applyBorder="1"/>
    <xf numFmtId="0" fontId="15" fillId="6" borderId="0" xfId="6" applyFont="1" applyFill="1"/>
    <xf numFmtId="3" fontId="15" fillId="4" borderId="65" xfId="6" applyNumberFormat="1" applyFont="1" applyFill="1" applyBorder="1" applyProtection="1">
      <protection locked="0"/>
    </xf>
    <xf numFmtId="3" fontId="15" fillId="4" borderId="24" xfId="6" applyNumberFormat="1" applyFont="1" applyFill="1" applyBorder="1"/>
    <xf numFmtId="0" fontId="15" fillId="4" borderId="66" xfId="6" applyFont="1" applyFill="1" applyBorder="1" applyAlignment="1" applyProtection="1">
      <alignment horizontal="left"/>
      <protection locked="0"/>
    </xf>
    <xf numFmtId="0" fontId="15" fillId="4" borderId="18" xfId="6" applyFont="1" applyFill="1" applyBorder="1" applyProtection="1">
      <protection locked="0"/>
    </xf>
    <xf numFmtId="49" fontId="15" fillId="4" borderId="18" xfId="6" applyNumberFormat="1" applyFont="1" applyFill="1" applyBorder="1" applyProtection="1">
      <protection locked="0"/>
    </xf>
    <xf numFmtId="3" fontId="15" fillId="4" borderId="15" xfId="6" applyNumberFormat="1" applyFont="1" applyFill="1" applyBorder="1" applyProtection="1">
      <protection locked="0"/>
    </xf>
    <xf numFmtId="3" fontId="15" fillId="4" borderId="18" xfId="6" applyNumberFormat="1" applyFont="1" applyFill="1" applyBorder="1"/>
    <xf numFmtId="0" fontId="15" fillId="4" borderId="67" xfId="6" applyFont="1" applyFill="1" applyBorder="1" applyAlignment="1" applyProtection="1">
      <alignment horizontal="left"/>
      <protection locked="0"/>
    </xf>
    <xf numFmtId="0" fontId="15" fillId="4" borderId="26" xfId="6" applyFont="1" applyFill="1" applyBorder="1" applyProtection="1">
      <protection locked="0"/>
    </xf>
    <xf numFmtId="49" fontId="15" fillId="4" borderId="26" xfId="6" applyNumberFormat="1" applyFont="1" applyFill="1" applyBorder="1" applyProtection="1">
      <protection locked="0"/>
    </xf>
    <xf numFmtId="0" fontId="15" fillId="6" borderId="68" xfId="6" applyFont="1" applyFill="1" applyBorder="1"/>
    <xf numFmtId="0" fontId="15" fillId="6" borderId="58" xfId="6" applyFont="1" applyFill="1" applyBorder="1"/>
    <xf numFmtId="3" fontId="15" fillId="4" borderId="61" xfId="6" applyNumberFormat="1" applyFont="1" applyFill="1" applyBorder="1" applyProtection="1">
      <protection locked="0"/>
    </xf>
    <xf numFmtId="3" fontId="15" fillId="4" borderId="26" xfId="6" applyNumberFormat="1" applyFont="1" applyFill="1" applyBorder="1"/>
    <xf numFmtId="0" fontId="4" fillId="0" borderId="69" xfId="6" applyFont="1" applyBorder="1" applyAlignment="1">
      <alignment horizontal="right"/>
    </xf>
    <xf numFmtId="0" fontId="4" fillId="0" borderId="59" xfId="6" applyFont="1" applyBorder="1"/>
    <xf numFmtId="0" fontId="15" fillId="0" borderId="70" xfId="6" applyFont="1" applyBorder="1"/>
    <xf numFmtId="0" fontId="15" fillId="0" borderId="71" xfId="6" applyFont="1" applyBorder="1"/>
    <xf numFmtId="0" fontId="15" fillId="0" borderId="68" xfId="6" applyFont="1" applyBorder="1"/>
    <xf numFmtId="0" fontId="15" fillId="0" borderId="58" xfId="6" applyFont="1" applyBorder="1"/>
    <xf numFmtId="3" fontId="4" fillId="0" borderId="59" xfId="6" applyNumberFormat="1" applyFont="1" applyBorder="1" applyAlignment="1">
      <alignment horizontal="right"/>
    </xf>
    <xf numFmtId="3" fontId="4" fillId="0" borderId="72" xfId="6" applyNumberFormat="1" applyFont="1" applyBorder="1" applyAlignment="1">
      <alignment horizontal="right"/>
    </xf>
    <xf numFmtId="0" fontId="14" fillId="0" borderId="73" xfId="6" applyFont="1" applyBorder="1" applyAlignment="1">
      <alignment horizontal="center" wrapText="1"/>
    </xf>
    <xf numFmtId="0" fontId="15" fillId="6" borderId="42" xfId="6" applyFont="1" applyFill="1" applyBorder="1"/>
    <xf numFmtId="49" fontId="15" fillId="4" borderId="24" xfId="6" applyNumberFormat="1" applyFont="1" applyFill="1" applyBorder="1" applyProtection="1">
      <protection locked="0"/>
    </xf>
    <xf numFmtId="0" fontId="15" fillId="4" borderId="74" xfId="6" applyFont="1" applyFill="1" applyBorder="1" applyProtection="1">
      <protection locked="0"/>
    </xf>
    <xf numFmtId="0" fontId="15" fillId="6" borderId="40" xfId="6" applyFont="1" applyFill="1" applyBorder="1"/>
    <xf numFmtId="3" fontId="15" fillId="4" borderId="24" xfId="6" applyNumberFormat="1" applyFont="1" applyFill="1" applyBorder="1" applyProtection="1">
      <protection locked="0"/>
    </xf>
    <xf numFmtId="3" fontId="15" fillId="4" borderId="18" xfId="6" applyNumberFormat="1" applyFont="1" applyFill="1" applyBorder="1" applyProtection="1">
      <protection locked="0"/>
    </xf>
    <xf numFmtId="0" fontId="15" fillId="4" borderId="73" xfId="6" applyFont="1" applyFill="1" applyBorder="1" applyProtection="1">
      <protection locked="0"/>
    </xf>
    <xf numFmtId="0" fontId="15" fillId="6" borderId="46" xfId="6" applyFont="1" applyFill="1" applyBorder="1"/>
    <xf numFmtId="0" fontId="15" fillId="6" borderId="27" xfId="6" applyFont="1" applyFill="1" applyBorder="1"/>
    <xf numFmtId="0" fontId="15" fillId="6" borderId="41" xfId="6" applyFont="1" applyFill="1" applyBorder="1"/>
    <xf numFmtId="3" fontId="15" fillId="4" borderId="26" xfId="6" applyNumberFormat="1" applyFont="1" applyFill="1" applyBorder="1" applyProtection="1">
      <protection locked="0"/>
    </xf>
    <xf numFmtId="0" fontId="4" fillId="0" borderId="57" xfId="6" applyFont="1" applyBorder="1" applyAlignment="1">
      <alignment horizontal="right"/>
    </xf>
    <xf numFmtId="0" fontId="4" fillId="0" borderId="0" xfId="6" applyFont="1" applyAlignment="1">
      <alignment horizontal="right"/>
    </xf>
    <xf numFmtId="0" fontId="4" fillId="0" borderId="0" xfId="6" applyFont="1"/>
    <xf numFmtId="0" fontId="4" fillId="0" borderId="58" xfId="6" applyFont="1" applyBorder="1" applyAlignment="1">
      <alignment horizontal="left"/>
    </xf>
    <xf numFmtId="0" fontId="7" fillId="0" borderId="75" xfId="6" applyFont="1" applyBorder="1" applyAlignment="1">
      <alignment horizontal="right" wrapText="1"/>
    </xf>
    <xf numFmtId="164" fontId="4" fillId="0" borderId="76" xfId="6" applyNumberFormat="1" applyFont="1" applyBorder="1" applyAlignment="1">
      <alignment horizontal="right" wrapText="1"/>
    </xf>
    <xf numFmtId="164" fontId="4" fillId="0" borderId="0" xfId="6" applyNumberFormat="1" applyFont="1" applyAlignment="1">
      <alignment horizontal="right" wrapText="1"/>
    </xf>
    <xf numFmtId="0" fontId="4" fillId="0" borderId="18" xfId="6" applyFont="1" applyBorder="1"/>
    <xf numFmtId="0" fontId="4" fillId="0" borderId="18" xfId="6" applyFont="1" applyBorder="1" applyAlignment="1">
      <alignment horizontal="left"/>
    </xf>
    <xf numFmtId="0" fontId="15" fillId="0" borderId="18" xfId="6" applyFont="1" applyBorder="1"/>
    <xf numFmtId="0" fontId="14" fillId="0" borderId="18" xfId="6" applyFont="1" applyBorder="1" applyAlignment="1">
      <alignment horizontal="center"/>
    </xf>
    <xf numFmtId="0" fontId="7" fillId="0" borderId="77" xfId="6" applyFont="1" applyBorder="1" applyAlignment="1">
      <alignment horizontal="right" wrapText="1"/>
    </xf>
    <xf numFmtId="0" fontId="4" fillId="0" borderId="48" xfId="6" applyFont="1" applyBorder="1" applyAlignment="1">
      <alignment horizontal="right" wrapText="1"/>
    </xf>
    <xf numFmtId="0" fontId="4" fillId="0" borderId="0" xfId="6" applyFont="1" applyAlignment="1">
      <alignment horizontal="right" wrapText="1"/>
    </xf>
    <xf numFmtId="0" fontId="15" fillId="0" borderId="18" xfId="6" applyFont="1" applyBorder="1" applyProtection="1">
      <protection locked="0"/>
    </xf>
    <xf numFmtId="0" fontId="14" fillId="0" borderId="18" xfId="6" applyFont="1" applyBorder="1"/>
    <xf numFmtId="0" fontId="14" fillId="0" borderId="18" xfId="6" applyFont="1" applyBorder="1" applyAlignment="1">
      <alignment horizontal="right"/>
    </xf>
    <xf numFmtId="9" fontId="18" fillId="0" borderId="18" xfId="2" applyFont="1" applyBorder="1"/>
    <xf numFmtId="0" fontId="7" fillId="0" borderId="78" xfId="6" applyFont="1" applyBorder="1" applyAlignment="1">
      <alignment horizontal="center" vertical="top" wrapText="1"/>
    </xf>
    <xf numFmtId="0" fontId="15" fillId="0" borderId="47" xfId="6" applyFont="1" applyBorder="1" applyAlignment="1">
      <alignment horizontal="right" wrapText="1"/>
    </xf>
    <xf numFmtId="0" fontId="15" fillId="0" borderId="0" xfId="6" applyFont="1" applyAlignment="1">
      <alignment horizontal="right" wrapText="1"/>
    </xf>
    <xf numFmtId="0" fontId="4" fillId="0" borderId="18" xfId="6" applyFont="1" applyBorder="1" applyAlignment="1">
      <alignment horizontal="center" wrapText="1"/>
    </xf>
    <xf numFmtId="0" fontId="4" fillId="0" borderId="0" xfId="6" applyFont="1" applyAlignment="1">
      <alignment horizontal="center" wrapText="1"/>
    </xf>
    <xf numFmtId="9" fontId="15" fillId="0" borderId="0" xfId="2" applyFont="1" applyFill="1" applyBorder="1" applyProtection="1"/>
    <xf numFmtId="0" fontId="12" fillId="0" borderId="0" xfId="6" applyFont="1" applyAlignment="1">
      <alignment wrapText="1"/>
    </xf>
    <xf numFmtId="0" fontId="12" fillId="0" borderId="21" xfId="6" applyFont="1" applyBorder="1" applyAlignment="1">
      <alignment wrapText="1"/>
    </xf>
    <xf numFmtId="0" fontId="0" fillId="0" borderId="21" xfId="0" applyBorder="1"/>
    <xf numFmtId="164" fontId="27" fillId="0" borderId="0" xfId="6" applyNumberFormat="1" applyFont="1" applyAlignment="1">
      <alignment horizontal="right" wrapText="1"/>
    </xf>
    <xf numFmtId="0" fontId="12" fillId="0" borderId="34" xfId="6" applyFont="1" applyBorder="1" applyAlignment="1">
      <alignment wrapText="1"/>
    </xf>
    <xf numFmtId="0" fontId="0" fillId="0" borderId="34" xfId="0" applyBorder="1" applyAlignment="1">
      <alignment wrapText="1"/>
    </xf>
    <xf numFmtId="0" fontId="0" fillId="0" borderId="0" xfId="0" applyAlignment="1">
      <alignment horizontal="right" wrapText="1"/>
    </xf>
    <xf numFmtId="0" fontId="15" fillId="0" borderId="79" xfId="6" applyFont="1" applyBorder="1" applyAlignment="1">
      <alignment horizontal="left"/>
    </xf>
    <xf numFmtId="0" fontId="14" fillId="0" borderId="80" xfId="6" applyFont="1" applyBorder="1" applyAlignment="1">
      <alignment horizontal="center"/>
    </xf>
    <xf numFmtId="0" fontId="14" fillId="0" borderId="81" xfId="6" applyFont="1" applyBorder="1" applyAlignment="1">
      <alignment horizontal="center"/>
    </xf>
    <xf numFmtId="0" fontId="14" fillId="0" borderId="0" xfId="6" applyFont="1" applyAlignment="1">
      <alignment horizontal="center" vertical="center"/>
    </xf>
    <xf numFmtId="0" fontId="14" fillId="0" borderId="0" xfId="6" applyFont="1" applyAlignment="1">
      <alignment horizontal="center" vertical="center" wrapText="1"/>
    </xf>
    <xf numFmtId="164" fontId="27" fillId="0" borderId="34" xfId="6" applyNumberFormat="1" applyFont="1" applyBorder="1" applyAlignment="1">
      <alignment wrapText="1"/>
    </xf>
    <xf numFmtId="0" fontId="14" fillId="0" borderId="82" xfId="6" applyFont="1" applyBorder="1" applyAlignment="1">
      <alignment horizontal="left"/>
    </xf>
    <xf numFmtId="0" fontId="14" fillId="0" borderId="79" xfId="6" applyFont="1" applyBorder="1" applyAlignment="1">
      <alignment horizontal="left"/>
    </xf>
    <xf numFmtId="0" fontId="15" fillId="4" borderId="84" xfId="6" applyFont="1" applyFill="1" applyBorder="1" applyAlignment="1" applyProtection="1">
      <alignment horizontal="center"/>
      <protection locked="0"/>
    </xf>
    <xf numFmtId="0" fontId="15" fillId="2" borderId="80" xfId="6" applyFont="1" applyFill="1" applyBorder="1" applyAlignment="1" applyProtection="1">
      <alignment horizontal="center"/>
      <protection locked="0"/>
    </xf>
    <xf numFmtId="0" fontId="15" fillId="2" borderId="81" xfId="6" applyFont="1" applyFill="1" applyBorder="1" applyAlignment="1" applyProtection="1">
      <alignment horizontal="center"/>
      <protection locked="0"/>
    </xf>
    <xf numFmtId="0" fontId="15" fillId="3" borderId="0" xfId="6" applyFont="1" applyFill="1" applyAlignment="1" applyProtection="1">
      <alignment horizontal="center"/>
      <protection locked="0"/>
    </xf>
    <xf numFmtId="0" fontId="12" fillId="0" borderId="59" xfId="6" applyFont="1" applyBorder="1" applyAlignment="1">
      <alignment wrapText="1"/>
    </xf>
    <xf numFmtId="0" fontId="0" fillId="0" borderId="59" xfId="0" applyBorder="1" applyAlignment="1">
      <alignment wrapText="1"/>
    </xf>
    <xf numFmtId="3" fontId="15" fillId="3" borderId="12" xfId="6" applyNumberFormat="1" applyFont="1" applyFill="1" applyBorder="1" applyAlignment="1">
      <alignment horizontal="center"/>
    </xf>
    <xf numFmtId="0" fontId="0" fillId="0" borderId="18" xfId="0" applyBorder="1"/>
    <xf numFmtId="0" fontId="18" fillId="0" borderId="83" xfId="6" applyBorder="1"/>
    <xf numFmtId="0" fontId="14" fillId="0" borderId="86" xfId="6" applyFont="1" applyBorder="1" applyAlignment="1">
      <alignment horizontal="left"/>
    </xf>
    <xf numFmtId="0" fontId="15" fillId="3" borderId="55" xfId="6" applyFont="1" applyFill="1" applyBorder="1" applyAlignment="1">
      <alignment horizontal="center"/>
    </xf>
    <xf numFmtId="0" fontId="0" fillId="0" borderId="54" xfId="0" applyBorder="1"/>
    <xf numFmtId="0" fontId="18" fillId="0" borderId="88" xfId="6" applyBorder="1"/>
    <xf numFmtId="0" fontId="2" fillId="0" borderId="0" xfId="6" applyFont="1"/>
    <xf numFmtId="0" fontId="2" fillId="0" borderId="0" xfId="6" applyFont="1" applyAlignment="1">
      <alignment horizontal="left"/>
    </xf>
    <xf numFmtId="0" fontId="29" fillId="0" borderId="0" xfId="6" applyFont="1" applyAlignment="1">
      <alignment horizontal="left"/>
    </xf>
    <xf numFmtId="0" fontId="15" fillId="0" borderId="0" xfId="6" applyFont="1" applyProtection="1">
      <protection locked="0"/>
    </xf>
    <xf numFmtId="0" fontId="14" fillId="0" borderId="89" xfId="6" applyFont="1" applyBorder="1" applyAlignment="1">
      <alignment horizontal="center" wrapText="1"/>
    </xf>
    <xf numFmtId="0" fontId="14" fillId="0" borderId="90" xfId="6" applyFont="1" applyBorder="1" applyAlignment="1">
      <alignment horizontal="center" wrapText="1"/>
    </xf>
    <xf numFmtId="0" fontId="14" fillId="0" borderId="91" xfId="6" applyFont="1" applyBorder="1" applyAlignment="1">
      <alignment horizontal="center" wrapText="1"/>
    </xf>
    <xf numFmtId="0" fontId="14" fillId="0" borderId="0" xfId="6" applyFont="1" applyAlignment="1">
      <alignment horizontal="center" wrapText="1"/>
    </xf>
    <xf numFmtId="0" fontId="15" fillId="4" borderId="92" xfId="6" applyFont="1" applyFill="1" applyBorder="1" applyAlignment="1" applyProtection="1">
      <alignment horizontal="left"/>
      <protection locked="0"/>
    </xf>
    <xf numFmtId="0" fontId="15" fillId="4" borderId="34" xfId="6" applyFont="1" applyFill="1" applyBorder="1" applyProtection="1">
      <protection locked="0"/>
    </xf>
    <xf numFmtId="3" fontId="15" fillId="4" borderId="34" xfId="6" applyNumberFormat="1" applyFont="1" applyFill="1" applyBorder="1" applyProtection="1">
      <protection locked="0"/>
    </xf>
    <xf numFmtId="42" fontId="15" fillId="4" borderId="19" xfId="6" applyNumberFormat="1" applyFont="1" applyFill="1" applyBorder="1" applyAlignment="1" applyProtection="1">
      <alignment horizontal="center"/>
      <protection locked="0"/>
    </xf>
    <xf numFmtId="42" fontId="15" fillId="0" borderId="45" xfId="6" applyNumberFormat="1" applyFont="1" applyBorder="1" applyAlignment="1">
      <alignment horizontal="center"/>
    </xf>
    <xf numFmtId="0" fontId="15" fillId="0" borderId="0" xfId="6" applyFont="1" applyAlignment="1">
      <alignment horizontal="center"/>
    </xf>
    <xf numFmtId="0" fontId="15" fillId="4" borderId="93" xfId="6" applyFont="1" applyFill="1" applyBorder="1" applyAlignment="1" applyProtection="1">
      <alignment horizontal="left" wrapText="1"/>
      <protection locked="0"/>
    </xf>
    <xf numFmtId="3" fontId="15" fillId="4" borderId="16" xfId="6" applyNumberFormat="1" applyFont="1" applyFill="1" applyBorder="1" applyProtection="1">
      <protection locked="0"/>
    </xf>
    <xf numFmtId="0" fontId="15" fillId="4" borderId="16" xfId="6" applyFont="1" applyFill="1" applyBorder="1" applyAlignment="1" applyProtection="1">
      <alignment horizontal="center"/>
      <protection locked="0"/>
    </xf>
    <xf numFmtId="42" fontId="15" fillId="4" borderId="16" xfId="6" applyNumberFormat="1" applyFont="1" applyFill="1" applyBorder="1" applyAlignment="1" applyProtection="1">
      <alignment horizontal="center"/>
      <protection locked="0"/>
    </xf>
    <xf numFmtId="42" fontId="15" fillId="0" borderId="43" xfId="6" applyNumberFormat="1" applyFont="1" applyBorder="1" applyAlignment="1">
      <alignment horizontal="center"/>
    </xf>
    <xf numFmtId="0" fontId="15" fillId="4" borderId="94" xfId="6" applyFont="1" applyFill="1" applyBorder="1" applyAlignment="1" applyProtection="1">
      <alignment horizontal="left" wrapText="1"/>
      <protection locked="0"/>
    </xf>
    <xf numFmtId="3" fontId="15" fillId="4" borderId="21" xfId="6" applyNumberFormat="1" applyFont="1" applyFill="1" applyBorder="1" applyProtection="1">
      <protection locked="0"/>
    </xf>
    <xf numFmtId="0" fontId="15" fillId="4" borderId="82" xfId="6" applyFont="1" applyFill="1" applyBorder="1" applyAlignment="1" applyProtection="1">
      <alignment horizontal="left" wrapText="1"/>
      <protection locked="0"/>
    </xf>
    <xf numFmtId="0" fontId="15" fillId="4" borderId="95" xfId="6" applyFont="1" applyFill="1" applyBorder="1" applyAlignment="1" applyProtection="1">
      <alignment horizontal="left" wrapText="1"/>
      <protection locked="0"/>
    </xf>
    <xf numFmtId="0" fontId="15" fillId="4" borderId="77" xfId="6" applyFont="1" applyFill="1" applyBorder="1" applyAlignment="1" applyProtection="1">
      <alignment horizontal="left" wrapText="1"/>
      <protection locked="0"/>
    </xf>
    <xf numFmtId="0" fontId="15" fillId="4" borderId="21" xfId="6" applyFont="1" applyFill="1" applyBorder="1" applyProtection="1">
      <protection locked="0"/>
    </xf>
    <xf numFmtId="3" fontId="15" fillId="4" borderId="42" xfId="6" applyNumberFormat="1" applyFont="1" applyFill="1" applyBorder="1" applyProtection="1">
      <protection locked="0"/>
    </xf>
    <xf numFmtId="0" fontId="14" fillId="4" borderId="21" xfId="6" applyFont="1" applyFill="1" applyBorder="1" applyAlignment="1" applyProtection="1">
      <alignment horizontal="right"/>
      <protection locked="0"/>
    </xf>
    <xf numFmtId="0" fontId="15" fillId="4" borderId="66" xfId="6" applyFont="1" applyFill="1" applyBorder="1" applyAlignment="1" applyProtection="1">
      <alignment horizontal="left" wrapText="1"/>
      <protection locked="0"/>
    </xf>
    <xf numFmtId="0" fontId="15" fillId="4" borderId="67" xfId="6" applyFont="1" applyFill="1" applyBorder="1" applyAlignment="1" applyProtection="1">
      <alignment horizontal="left" wrapText="1"/>
      <protection locked="0"/>
    </xf>
    <xf numFmtId="0" fontId="15" fillId="4" borderId="26" xfId="6" applyFont="1" applyFill="1" applyBorder="1" applyAlignment="1" applyProtection="1">
      <alignment horizontal="center"/>
      <protection locked="0"/>
    </xf>
    <xf numFmtId="0" fontId="15" fillId="4" borderId="73" xfId="6" applyFont="1" applyFill="1" applyBorder="1" applyAlignment="1" applyProtection="1">
      <alignment horizontal="center"/>
      <protection locked="0"/>
    </xf>
    <xf numFmtId="42" fontId="15" fillId="4" borderId="73" xfId="6" applyNumberFormat="1" applyFont="1" applyFill="1" applyBorder="1" applyAlignment="1" applyProtection="1">
      <alignment horizontal="center"/>
      <protection locked="0"/>
    </xf>
    <xf numFmtId="42" fontId="15" fillId="0" borderId="62" xfId="6" applyNumberFormat="1" applyFont="1" applyBorder="1" applyAlignment="1">
      <alignment horizontal="center"/>
    </xf>
    <xf numFmtId="0" fontId="15" fillId="0" borderId="96" xfId="6" applyFont="1" applyBorder="1" applyAlignment="1">
      <alignment horizontal="left"/>
    </xf>
    <xf numFmtId="165" fontId="4" fillId="0" borderId="71" xfId="6" applyNumberFormat="1" applyFont="1" applyBorder="1" applyAlignment="1">
      <alignment horizontal="right"/>
    </xf>
    <xf numFmtId="0" fontId="4" fillId="0" borderId="57" xfId="6" applyFont="1" applyBorder="1"/>
    <xf numFmtId="44" fontId="4" fillId="0" borderId="71" xfId="6" applyNumberFormat="1" applyFont="1" applyBorder="1" applyAlignment="1">
      <alignment horizontal="right"/>
    </xf>
    <xf numFmtId="42" fontId="4" fillId="0" borderId="72" xfId="6" applyNumberFormat="1" applyFont="1" applyBorder="1" applyAlignment="1">
      <alignment horizontal="center"/>
    </xf>
    <xf numFmtId="0" fontId="14" fillId="0" borderId="97" xfId="6" applyFont="1" applyBorder="1" applyAlignment="1">
      <alignment horizontal="center" wrapText="1"/>
    </xf>
    <xf numFmtId="0" fontId="15" fillId="6" borderId="98" xfId="6" applyFont="1" applyFill="1" applyBorder="1"/>
    <xf numFmtId="0" fontId="14" fillId="0" borderId="90" xfId="6" applyFont="1" applyBorder="1" applyAlignment="1">
      <alignment horizontal="center"/>
    </xf>
    <xf numFmtId="0" fontId="14" fillId="6" borderId="99" xfId="6" applyFont="1" applyFill="1" applyBorder="1" applyAlignment="1">
      <alignment horizontal="center"/>
    </xf>
    <xf numFmtId="0" fontId="14" fillId="6" borderId="100" xfId="6" applyFont="1" applyFill="1" applyBorder="1" applyAlignment="1">
      <alignment horizontal="center"/>
    </xf>
    <xf numFmtId="0" fontId="14" fillId="0" borderId="101" xfId="6" applyFont="1" applyBorder="1" applyAlignment="1">
      <alignment horizontal="center" wrapText="1"/>
    </xf>
    <xf numFmtId="3" fontId="15" fillId="4" borderId="64" xfId="6" applyNumberFormat="1" applyFont="1" applyFill="1" applyBorder="1" applyProtection="1">
      <protection locked="0"/>
    </xf>
    <xf numFmtId="42" fontId="15" fillId="4" borderId="64" xfId="6" applyNumberFormat="1" applyFont="1" applyFill="1" applyBorder="1" applyProtection="1">
      <protection locked="0"/>
    </xf>
    <xf numFmtId="42" fontId="15" fillId="0" borderId="102" xfId="6" applyNumberFormat="1" applyFont="1" applyBorder="1"/>
    <xf numFmtId="0" fontId="15" fillId="4" borderId="103" xfId="6" applyFont="1" applyFill="1" applyBorder="1" applyAlignment="1" applyProtection="1">
      <alignment horizontal="left"/>
      <protection locked="0"/>
    </xf>
    <xf numFmtId="0" fontId="15" fillId="4" borderId="24" xfId="6" applyFont="1" applyFill="1" applyBorder="1" applyProtection="1">
      <protection locked="0"/>
    </xf>
    <xf numFmtId="42" fontId="15" fillId="4" borderId="24" xfId="6" applyNumberFormat="1" applyFont="1" applyFill="1" applyBorder="1" applyProtection="1">
      <protection locked="0"/>
    </xf>
    <xf numFmtId="42" fontId="15" fillId="0" borderId="47" xfId="6" applyNumberFormat="1" applyFont="1" applyBorder="1"/>
    <xf numFmtId="42" fontId="15" fillId="4" borderId="18" xfId="6" applyNumberFormat="1" applyFont="1" applyFill="1" applyBorder="1" applyProtection="1">
      <protection locked="0"/>
    </xf>
    <xf numFmtId="42" fontId="15" fillId="0" borderId="85" xfId="6" applyNumberFormat="1" applyFont="1" applyBorder="1"/>
    <xf numFmtId="0" fontId="15" fillId="6" borderId="37" xfId="6" applyFont="1" applyFill="1" applyBorder="1"/>
    <xf numFmtId="42" fontId="15" fillId="4" borderId="26" xfId="6" applyNumberFormat="1" applyFont="1" applyFill="1" applyBorder="1" applyProtection="1">
      <protection locked="0"/>
    </xf>
    <xf numFmtId="42" fontId="15" fillId="0" borderId="104" xfId="6" applyNumberFormat="1" applyFont="1" applyBorder="1"/>
    <xf numFmtId="0" fontId="15" fillId="0" borderId="69" xfId="6" applyFont="1" applyBorder="1" applyAlignment="1">
      <alignment horizontal="left"/>
    </xf>
    <xf numFmtId="0" fontId="4" fillId="0" borderId="105" xfId="6" applyFont="1" applyBorder="1"/>
    <xf numFmtId="42" fontId="4" fillId="0" borderId="59" xfId="6" applyNumberFormat="1" applyFont="1" applyBorder="1" applyAlignment="1">
      <alignment horizontal="right"/>
    </xf>
    <xf numFmtId="42" fontId="4" fillId="0" borderId="72" xfId="6" applyNumberFormat="1" applyFont="1" applyBorder="1"/>
    <xf numFmtId="42" fontId="4" fillId="0" borderId="0" xfId="6" applyNumberFormat="1" applyFont="1" applyAlignment="1">
      <alignment horizontal="right"/>
    </xf>
    <xf numFmtId="42" fontId="4" fillId="0" borderId="0" xfId="6" applyNumberFormat="1" applyFont="1"/>
    <xf numFmtId="0" fontId="15" fillId="4" borderId="81" xfId="6" applyFont="1" applyFill="1" applyBorder="1" applyAlignment="1" applyProtection="1">
      <alignment horizontal="center"/>
      <protection locked="0"/>
    </xf>
    <xf numFmtId="0" fontId="15" fillId="0" borderId="106" xfId="6" applyFont="1" applyBorder="1" applyAlignment="1">
      <alignment horizontal="left"/>
    </xf>
    <xf numFmtId="0" fontId="15" fillId="0" borderId="107" xfId="6" applyFont="1" applyBorder="1"/>
    <xf numFmtId="0" fontId="4" fillId="0" borderId="108" xfId="6" applyFont="1" applyBorder="1" applyAlignment="1">
      <alignment horizontal="right"/>
    </xf>
    <xf numFmtId="0" fontId="4" fillId="0" borderId="108" xfId="6" applyFont="1" applyBorder="1"/>
    <xf numFmtId="0" fontId="15" fillId="0" borderId="66" xfId="6" applyFont="1" applyBorder="1" applyAlignment="1">
      <alignment horizontal="left"/>
    </xf>
    <xf numFmtId="0" fontId="15" fillId="0" borderId="13" xfId="6" applyFont="1" applyBorder="1"/>
    <xf numFmtId="0" fontId="14" fillId="0" borderId="44" xfId="6" applyFont="1" applyBorder="1" applyAlignment="1">
      <alignment horizontal="right"/>
    </xf>
    <xf numFmtId="9" fontId="15" fillId="0" borderId="83" xfId="2" applyFont="1" applyBorder="1" applyProtection="1"/>
    <xf numFmtId="0" fontId="15" fillId="0" borderId="94" xfId="6" applyFont="1" applyBorder="1" applyAlignment="1">
      <alignment horizontal="left"/>
    </xf>
    <xf numFmtId="0" fontId="15" fillId="0" borderId="17" xfId="6" applyFont="1" applyBorder="1"/>
    <xf numFmtId="0" fontId="14" fillId="0" borderId="15" xfId="6" applyFont="1" applyBorder="1" applyAlignment="1">
      <alignment horizontal="right"/>
    </xf>
    <xf numFmtId="0" fontId="15" fillId="4" borderId="17" xfId="6" applyFont="1" applyFill="1" applyBorder="1" applyProtection="1">
      <protection locked="0"/>
    </xf>
    <xf numFmtId="0" fontId="15" fillId="0" borderId="109" xfId="6" applyFont="1" applyBorder="1" applyAlignment="1">
      <alignment horizontal="left"/>
    </xf>
    <xf numFmtId="0" fontId="15" fillId="0" borderId="110" xfId="6" applyFont="1" applyBorder="1"/>
    <xf numFmtId="0" fontId="14" fillId="0" borderId="111" xfId="6" applyFont="1" applyBorder="1" applyAlignment="1">
      <alignment horizontal="right"/>
    </xf>
    <xf numFmtId="0" fontId="14" fillId="0" borderId="0" xfId="6" applyFont="1" applyAlignment="1">
      <alignment horizontal="right"/>
    </xf>
    <xf numFmtId="0" fontId="21" fillId="0" borderId="0" xfId="6" applyFont="1" applyAlignment="1">
      <alignment horizontal="right"/>
    </xf>
    <xf numFmtId="42" fontId="21" fillId="0" borderId="0" xfId="6" applyNumberFormat="1" applyFont="1"/>
    <xf numFmtId="0" fontId="19" fillId="0" borderId="0" xfId="6" applyFont="1" applyAlignment="1">
      <alignment horizontal="left"/>
    </xf>
    <xf numFmtId="0" fontId="31" fillId="0" borderId="0" xfId="6" applyFont="1"/>
    <xf numFmtId="0" fontId="27" fillId="0" borderId="0" xfId="6" applyFont="1" applyAlignment="1">
      <alignment horizontal="right"/>
    </xf>
    <xf numFmtId="42" fontId="27" fillId="0" borderId="0" xfId="6" applyNumberFormat="1" applyFont="1"/>
    <xf numFmtId="0" fontId="2" fillId="0" borderId="1" xfId="3" applyBorder="1" applyAlignment="1">
      <alignment wrapText="1"/>
    </xf>
    <xf numFmtId="0" fontId="34" fillId="0" borderId="0" xfId="3" applyFont="1" applyAlignment="1">
      <alignment vertical="top" wrapText="1"/>
    </xf>
    <xf numFmtId="0" fontId="15" fillId="4" borderId="78" xfId="6" applyFont="1" applyFill="1" applyBorder="1" applyProtection="1">
      <protection locked="0"/>
    </xf>
    <xf numFmtId="0" fontId="15" fillId="4" borderId="44" xfId="6" applyFont="1" applyFill="1" applyBorder="1" applyProtection="1">
      <protection locked="0"/>
    </xf>
    <xf numFmtId="0" fontId="15" fillId="4" borderId="18" xfId="6" applyFont="1" applyFill="1" applyBorder="1" applyAlignment="1" applyProtection="1">
      <alignment horizontal="center"/>
      <protection locked="0"/>
    </xf>
    <xf numFmtId="0" fontId="15" fillId="4" borderId="64" xfId="6" applyFont="1" applyFill="1" applyBorder="1" applyAlignment="1" applyProtection="1">
      <alignment horizontal="center" vertical="center"/>
      <protection locked="0"/>
    </xf>
    <xf numFmtId="0" fontId="15" fillId="4" borderId="34" xfId="6" applyFont="1" applyFill="1" applyBorder="1" applyAlignment="1" applyProtection="1">
      <alignment horizontal="center"/>
      <protection locked="0"/>
    </xf>
    <xf numFmtId="0" fontId="15" fillId="4" borderId="45" xfId="6" applyFont="1" applyFill="1" applyBorder="1" applyAlignment="1" applyProtection="1">
      <alignment horizontal="center"/>
      <protection locked="0"/>
    </xf>
    <xf numFmtId="0" fontId="15" fillId="4" borderId="82" xfId="6" applyFont="1" applyFill="1" applyBorder="1" applyProtection="1">
      <protection locked="0"/>
    </xf>
    <xf numFmtId="0" fontId="15" fillId="4" borderId="15" xfId="6" applyFont="1" applyFill="1" applyBorder="1" applyProtection="1">
      <protection locked="0"/>
    </xf>
    <xf numFmtId="0" fontId="15" fillId="4" borderId="21" xfId="6" applyFont="1" applyFill="1" applyBorder="1" applyAlignment="1" applyProtection="1">
      <alignment horizontal="center"/>
      <protection locked="0"/>
    </xf>
    <xf numFmtId="0" fontId="15" fillId="4" borderId="24" xfId="6" applyFont="1" applyFill="1" applyBorder="1" applyAlignment="1" applyProtection="1">
      <alignment horizontal="center"/>
      <protection locked="0"/>
    </xf>
    <xf numFmtId="0" fontId="15" fillId="4" borderId="43" xfId="6" applyFont="1" applyFill="1" applyBorder="1" applyAlignment="1" applyProtection="1">
      <alignment horizontal="center"/>
      <protection locked="0"/>
    </xf>
    <xf numFmtId="0" fontId="15" fillId="4" borderId="83" xfId="6" applyFont="1" applyFill="1" applyBorder="1" applyAlignment="1" applyProtection="1">
      <alignment horizontal="center"/>
      <protection locked="0"/>
    </xf>
    <xf numFmtId="0" fontId="15" fillId="4" borderId="86" xfId="6" applyFont="1" applyFill="1" applyBorder="1" applyProtection="1">
      <protection locked="0"/>
    </xf>
    <xf numFmtId="0" fontId="15" fillId="4" borderId="111" xfId="6" applyFont="1" applyFill="1" applyBorder="1" applyProtection="1">
      <protection locked="0"/>
    </xf>
    <xf numFmtId="0" fontId="15" fillId="4" borderId="54" xfId="6" applyFont="1" applyFill="1" applyBorder="1" applyAlignment="1" applyProtection="1">
      <alignment horizontal="center"/>
      <protection locked="0"/>
    </xf>
    <xf numFmtId="0" fontId="15" fillId="4" borderId="112" xfId="6" applyFont="1" applyFill="1" applyBorder="1" applyAlignment="1" applyProtection="1">
      <alignment horizontal="center"/>
      <protection locked="0"/>
    </xf>
    <xf numFmtId="9" fontId="37" fillId="0" borderId="0" xfId="9" applyFont="1" applyFill="1" applyBorder="1"/>
    <xf numFmtId="3" fontId="15" fillId="4" borderId="34" xfId="13" applyNumberFormat="1" applyFont="1" applyFill="1" applyBorder="1" applyAlignment="1" applyProtection="1">
      <alignment horizontal="center"/>
      <protection locked="0"/>
    </xf>
    <xf numFmtId="3" fontId="15" fillId="4" borderId="21" xfId="13" applyNumberFormat="1" applyFont="1" applyFill="1" applyBorder="1" applyAlignment="1" applyProtection="1">
      <alignment horizontal="center"/>
      <protection locked="0"/>
    </xf>
    <xf numFmtId="3" fontId="15" fillId="4" borderId="18" xfId="13" applyNumberFormat="1" applyFont="1" applyFill="1" applyBorder="1" applyAlignment="1" applyProtection="1">
      <alignment horizontal="center"/>
      <protection locked="0"/>
    </xf>
    <xf numFmtId="3" fontId="15" fillId="4" borderId="54" xfId="13" applyNumberFormat="1" applyFont="1" applyFill="1" applyBorder="1" applyAlignment="1" applyProtection="1">
      <alignment horizontal="center"/>
      <protection locked="0"/>
    </xf>
    <xf numFmtId="9" fontId="37" fillId="9" borderId="0" xfId="9" applyFont="1" applyFill="1" applyBorder="1"/>
    <xf numFmtId="2" fontId="2" fillId="0" borderId="0" xfId="3" applyNumberFormat="1"/>
    <xf numFmtId="0" fontId="35" fillId="0" borderId="0" xfId="3" applyFont="1" applyAlignment="1">
      <alignment wrapText="1"/>
    </xf>
    <xf numFmtId="0" fontId="36" fillId="2" borderId="118" xfId="3" applyFont="1" applyFill="1" applyBorder="1" applyAlignment="1" applyProtection="1">
      <alignment vertical="top" wrapText="1"/>
      <protection locked="0"/>
    </xf>
    <xf numFmtId="49" fontId="38" fillId="0" borderId="29" xfId="3" applyNumberFormat="1" applyFont="1" applyBorder="1" applyAlignment="1">
      <alignment wrapText="1"/>
    </xf>
    <xf numFmtId="0" fontId="42" fillId="0" borderId="33" xfId="3" applyFont="1" applyBorder="1" applyAlignment="1">
      <alignment horizontal="center" wrapText="1"/>
    </xf>
    <xf numFmtId="0" fontId="42" fillId="0" borderId="35" xfId="3" applyFont="1" applyBorder="1" applyAlignment="1">
      <alignment horizontal="center" wrapText="1"/>
    </xf>
    <xf numFmtId="0" fontId="42" fillId="0" borderId="5" xfId="3" applyFont="1" applyBorder="1" applyAlignment="1">
      <alignment horizontal="center" wrapText="1"/>
    </xf>
    <xf numFmtId="0" fontId="39" fillId="0" borderId="51" xfId="3" applyFont="1" applyBorder="1" applyAlignment="1">
      <alignment horizontal="left" vertical="top" wrapText="1" indent="4"/>
    </xf>
    <xf numFmtId="0" fontId="39" fillId="0" borderId="39" xfId="3" applyFont="1" applyBorder="1" applyAlignment="1">
      <alignment horizontal="left" vertical="top" wrapText="1" indent="4"/>
    </xf>
    <xf numFmtId="0" fontId="39" fillId="0" borderId="52" xfId="3" applyFont="1" applyBorder="1" applyAlignment="1">
      <alignment horizontal="left" vertical="top" wrapText="1" indent="4"/>
    </xf>
    <xf numFmtId="0" fontId="37" fillId="0" borderId="36" xfId="3" applyFont="1" applyBorder="1" applyAlignment="1">
      <alignment vertical="top" wrapText="1"/>
    </xf>
    <xf numFmtId="0" fontId="37" fillId="0" borderId="0" xfId="3" applyFont="1" applyAlignment="1">
      <alignment horizontal="right" vertical="top" wrapText="1"/>
    </xf>
    <xf numFmtId="2" fontId="7" fillId="9" borderId="0" xfId="3" applyNumberFormat="1" applyFont="1" applyFill="1"/>
    <xf numFmtId="0" fontId="15" fillId="0" borderId="113" xfId="6" applyFont="1" applyBorder="1"/>
    <xf numFmtId="0" fontId="17" fillId="0" borderId="58" xfId="6" applyFont="1" applyBorder="1"/>
    <xf numFmtId="0" fontId="4" fillId="0" borderId="58" xfId="6" applyFont="1" applyBorder="1" applyAlignment="1">
      <alignment horizontal="right"/>
    </xf>
    <xf numFmtId="0" fontId="4" fillId="0" borderId="58" xfId="6" applyFont="1" applyBorder="1" applyAlignment="1">
      <alignment horizontal="center"/>
    </xf>
    <xf numFmtId="0" fontId="15" fillId="0" borderId="103" xfId="6" applyFont="1" applyBorder="1"/>
    <xf numFmtId="0" fontId="4" fillId="0" borderId="10" xfId="6" applyFont="1" applyBorder="1" applyAlignment="1">
      <alignment horizontal="right"/>
    </xf>
    <xf numFmtId="0" fontId="2" fillId="3" borderId="83" xfId="6" applyFont="1" applyFill="1" applyBorder="1" applyAlignment="1">
      <alignment horizontal="center"/>
    </xf>
    <xf numFmtId="0" fontId="14" fillId="0" borderId="66" xfId="6" applyFont="1" applyBorder="1"/>
    <xf numFmtId="0" fontId="15" fillId="0" borderId="66" xfId="6" applyFont="1" applyBorder="1"/>
    <xf numFmtId="0" fontId="15" fillId="0" borderId="109" xfId="6" applyFont="1" applyBorder="1"/>
    <xf numFmtId="0" fontId="0" fillId="0" borderId="110" xfId="0" applyBorder="1"/>
    <xf numFmtId="0" fontId="15" fillId="3" borderId="112" xfId="6" applyFont="1" applyFill="1" applyBorder="1" applyAlignment="1">
      <alignment horizontal="center"/>
    </xf>
    <xf numFmtId="2" fontId="39" fillId="8" borderId="11" xfId="7" applyNumberFormat="1" applyFont="1" applyFill="1" applyBorder="1" applyAlignment="1" applyProtection="1">
      <alignment horizontal="center" vertical="top" wrapText="1"/>
      <protection locked="0"/>
    </xf>
    <xf numFmtId="1" fontId="39" fillId="0" borderId="39" xfId="7" applyNumberFormat="1" applyFont="1" applyFill="1" applyBorder="1" applyAlignment="1">
      <alignment horizontal="center" vertical="top" wrapText="1"/>
    </xf>
    <xf numFmtId="1" fontId="39" fillId="0" borderId="20" xfId="7" applyNumberFormat="1" applyFont="1" applyFill="1" applyBorder="1" applyAlignment="1">
      <alignment horizontal="center" vertical="top" wrapText="1"/>
    </xf>
    <xf numFmtId="2" fontId="39" fillId="8" borderId="14" xfId="7" applyNumberFormat="1" applyFont="1" applyFill="1" applyBorder="1" applyAlignment="1" applyProtection="1">
      <alignment horizontal="center" vertical="top" wrapText="1"/>
      <protection locked="0"/>
    </xf>
    <xf numFmtId="1" fontId="39" fillId="0" borderId="52" xfId="7" applyNumberFormat="1" applyFont="1" applyFill="1" applyBorder="1" applyAlignment="1">
      <alignment horizontal="center" vertical="top" wrapText="1"/>
    </xf>
    <xf numFmtId="1" fontId="39" fillId="0" borderId="120" xfId="7" applyNumberFormat="1" applyFont="1" applyFill="1" applyBorder="1" applyAlignment="1">
      <alignment horizontal="center" vertical="top" wrapText="1"/>
    </xf>
    <xf numFmtId="2" fontId="39" fillId="8" borderId="23" xfId="7" applyNumberFormat="1" applyFont="1" applyFill="1" applyBorder="1" applyAlignment="1" applyProtection="1">
      <alignment horizontal="center" vertical="top" wrapText="1"/>
      <protection locked="0"/>
    </xf>
    <xf numFmtId="0" fontId="39" fillId="0" borderId="39" xfId="7" applyFont="1" applyFill="1" applyBorder="1" applyAlignment="1">
      <alignment horizontal="center" vertical="top" wrapText="1"/>
    </xf>
    <xf numFmtId="0" fontId="39" fillId="0" borderId="20" xfId="7" applyFont="1" applyFill="1" applyBorder="1" applyAlignment="1">
      <alignment horizontal="center" vertical="top" wrapText="1"/>
    </xf>
    <xf numFmtId="0" fontId="39" fillId="0" borderId="52" xfId="7" applyFont="1" applyFill="1" applyBorder="1" applyAlignment="1">
      <alignment horizontal="center" vertical="top" wrapText="1"/>
    </xf>
    <xf numFmtId="0" fontId="39" fillId="0" borderId="120" xfId="7" applyFont="1" applyFill="1" applyBorder="1" applyAlignment="1">
      <alignment horizontal="center" vertical="top" wrapText="1"/>
    </xf>
    <xf numFmtId="0" fontId="39" fillId="0" borderId="51" xfId="7" applyFont="1" applyFill="1" applyBorder="1" applyAlignment="1">
      <alignment horizontal="center" vertical="top" wrapText="1"/>
    </xf>
    <xf numFmtId="0" fontId="39" fillId="0" borderId="117" xfId="7" applyFont="1" applyFill="1" applyBorder="1" applyAlignment="1">
      <alignment horizontal="center" vertical="top" wrapText="1"/>
    </xf>
    <xf numFmtId="0" fontId="37" fillId="0" borderId="36" xfId="3" applyFont="1" applyBorder="1" applyAlignment="1">
      <alignment horizontal="center" vertical="top" wrapText="1"/>
    </xf>
    <xf numFmtId="0" fontId="2" fillId="0" borderId="1" xfId="3" applyBorder="1" applyAlignment="1">
      <alignment horizontal="left" wrapText="1"/>
    </xf>
    <xf numFmtId="0" fontId="0" fillId="0" borderId="0" xfId="0" applyAlignment="1">
      <alignment horizontal="left" wrapText="1"/>
    </xf>
    <xf numFmtId="0" fontId="2" fillId="2" borderId="20" xfId="3" applyFill="1" applyBorder="1" applyAlignment="1" applyProtection="1">
      <alignment vertical="center" wrapText="1"/>
      <protection locked="0"/>
    </xf>
    <xf numFmtId="0" fontId="2" fillId="0" borderId="18" xfId="3" applyBorder="1" applyAlignment="1">
      <alignment vertical="center" wrapText="1"/>
    </xf>
    <xf numFmtId="0" fontId="2" fillId="2" borderId="18" xfId="3" applyFill="1" applyBorder="1" applyAlignment="1" applyProtection="1">
      <alignment vertical="center" wrapText="1"/>
      <protection locked="0"/>
    </xf>
    <xf numFmtId="0" fontId="0" fillId="0" borderId="0" xfId="0" applyAlignment="1">
      <alignment wrapText="1"/>
    </xf>
    <xf numFmtId="0" fontId="4" fillId="0" borderId="0" xfId="6" applyFont="1" applyAlignment="1">
      <alignment horizontal="center"/>
    </xf>
    <xf numFmtId="0" fontId="4" fillId="0" borderId="0" xfId="6" applyFont="1" applyAlignment="1">
      <alignment horizontal="left"/>
    </xf>
    <xf numFmtId="0" fontId="2" fillId="0" borderId="0" xfId="3"/>
    <xf numFmtId="0" fontId="30" fillId="0" borderId="0" xfId="6" applyFont="1" applyAlignment="1">
      <alignment horizontal="left" wrapText="1"/>
    </xf>
    <xf numFmtId="0" fontId="2" fillId="0" borderId="0" xfId="3" applyAlignment="1">
      <alignment wrapText="1"/>
    </xf>
    <xf numFmtId="0" fontId="2" fillId="0" borderId="2" xfId="3" applyBorder="1" applyAlignment="1" applyProtection="1">
      <alignment horizontal="left" wrapText="1"/>
      <protection locked="0"/>
    </xf>
    <xf numFmtId="0" fontId="2" fillId="3" borderId="17" xfId="3" applyFill="1" applyBorder="1"/>
    <xf numFmtId="0" fontId="7" fillId="0" borderId="0" xfId="3" applyFont="1" applyAlignment="1" applyProtection="1">
      <alignment horizontal="left" wrapText="1"/>
      <protection locked="0"/>
    </xf>
    <xf numFmtId="0" fontId="43" fillId="0" borderId="1" xfId="3" applyFont="1" applyBorder="1"/>
    <xf numFmtId="0" fontId="43" fillId="0" borderId="0" xfId="3" applyFont="1"/>
    <xf numFmtId="0" fontId="43" fillId="0" borderId="0" xfId="3" applyFont="1" applyAlignment="1">
      <alignment horizontal="right"/>
    </xf>
    <xf numFmtId="0" fontId="43" fillId="2" borderId="18" xfId="3" applyFont="1" applyFill="1" applyBorder="1" applyAlignment="1" applyProtection="1">
      <alignment horizontal="left" wrapText="1"/>
      <protection locked="0"/>
    </xf>
    <xf numFmtId="0" fontId="2" fillId="0" borderId="0" xfId="3" applyAlignment="1" applyProtection="1">
      <alignment vertical="center" wrapText="1"/>
      <protection locked="0"/>
    </xf>
    <xf numFmtId="2" fontId="39" fillId="10" borderId="23" xfId="7" applyNumberFormat="1" applyFont="1" applyFill="1" applyBorder="1" applyAlignment="1" applyProtection="1">
      <alignment horizontal="center" vertical="top" wrapText="1"/>
      <protection locked="0"/>
    </xf>
    <xf numFmtId="0" fontId="39" fillId="0" borderId="18" xfId="3" applyFont="1" applyBorder="1" applyAlignment="1">
      <alignment horizontal="left" vertical="top" wrapText="1" indent="4"/>
    </xf>
    <xf numFmtId="0" fontId="39" fillId="0" borderId="18" xfId="7" applyFont="1" applyFill="1" applyBorder="1" applyAlignment="1">
      <alignment horizontal="center" vertical="top" wrapText="1"/>
    </xf>
    <xf numFmtId="2" fontId="39" fillId="8" borderId="18" xfId="7" applyNumberFormat="1" applyFont="1" applyFill="1" applyBorder="1" applyAlignment="1" applyProtection="1">
      <alignment horizontal="center" vertical="top" wrapText="1"/>
      <protection locked="0"/>
    </xf>
    <xf numFmtId="0" fontId="39" fillId="0" borderId="24" xfId="3" applyFont="1" applyBorder="1" applyAlignment="1">
      <alignment horizontal="left" vertical="top" wrapText="1" indent="4"/>
    </xf>
    <xf numFmtId="0" fontId="39" fillId="0" borderId="24" xfId="7" applyFont="1" applyFill="1" applyBorder="1" applyAlignment="1">
      <alignment horizontal="center" vertical="top" wrapText="1"/>
    </xf>
    <xf numFmtId="2" fontId="39" fillId="8" borderId="24" xfId="7" applyNumberFormat="1" applyFont="1" applyFill="1" applyBorder="1" applyAlignment="1" applyProtection="1">
      <alignment horizontal="center" vertical="top" wrapText="1"/>
      <protection locked="0"/>
    </xf>
    <xf numFmtId="0" fontId="0" fillId="3" borderId="0" xfId="0" applyFill="1"/>
    <xf numFmtId="2" fontId="39" fillId="10" borderId="18" xfId="7" applyNumberFormat="1" applyFont="1" applyFill="1" applyBorder="1" applyAlignment="1" applyProtection="1">
      <alignment horizontal="center" vertical="top" wrapText="1"/>
      <protection locked="0"/>
    </xf>
    <xf numFmtId="0" fontId="37" fillId="11" borderId="119" xfId="3" applyFont="1" applyFill="1" applyBorder="1" applyAlignment="1">
      <alignment vertical="top" wrapText="1"/>
    </xf>
    <xf numFmtId="0" fontId="37" fillId="11" borderId="49" xfId="7" applyFont="1" applyFill="1" applyBorder="1" applyAlignment="1">
      <alignment horizontal="center" vertical="top" wrapText="1"/>
    </xf>
    <xf numFmtId="2" fontId="37" fillId="11" borderId="116" xfId="3" applyNumberFormat="1" applyFont="1" applyFill="1" applyBorder="1" applyAlignment="1">
      <alignment horizontal="center" vertical="top" wrapText="1"/>
    </xf>
    <xf numFmtId="0" fontId="39" fillId="0" borderId="21" xfId="3" applyFont="1" applyBorder="1" applyAlignment="1">
      <alignment horizontal="left" vertical="top" wrapText="1" indent="4"/>
    </xf>
    <xf numFmtId="0" fontId="39" fillId="0" borderId="21" xfId="7" applyFont="1" applyFill="1" applyBorder="1" applyAlignment="1">
      <alignment horizontal="center" vertical="top" wrapText="1"/>
    </xf>
    <xf numFmtId="2" fontId="39" fillId="8" borderId="21" xfId="7" applyNumberFormat="1" applyFont="1" applyFill="1" applyBorder="1" applyAlignment="1" applyProtection="1">
      <alignment horizontal="center" vertical="top" wrapText="1"/>
      <protection locked="0"/>
    </xf>
    <xf numFmtId="0" fontId="37" fillId="11" borderId="119" xfId="3" applyFont="1" applyFill="1" applyBorder="1" applyAlignment="1">
      <alignment horizontal="left" vertical="top" wrapText="1"/>
    </xf>
    <xf numFmtId="0" fontId="37" fillId="11" borderId="119" xfId="7" applyFont="1" applyFill="1" applyBorder="1" applyAlignment="1">
      <alignment horizontal="center" vertical="top" wrapText="1"/>
    </xf>
    <xf numFmtId="0" fontId="37" fillId="11" borderId="116" xfId="7" applyFont="1" applyFill="1" applyBorder="1" applyAlignment="1">
      <alignment horizontal="center" vertical="top" wrapText="1"/>
    </xf>
    <xf numFmtId="2" fontId="39" fillId="12" borderId="8" xfId="7" applyNumberFormat="1" applyFont="1" applyFill="1" applyBorder="1" applyAlignment="1" applyProtection="1">
      <alignment horizontal="center" vertical="top" wrapText="1"/>
      <protection locked="0"/>
    </xf>
    <xf numFmtId="0" fontId="37" fillId="11" borderId="119" xfId="3" applyFont="1" applyFill="1" applyBorder="1" applyAlignment="1">
      <alignment horizontal="center" vertical="top" wrapText="1"/>
    </xf>
    <xf numFmtId="0" fontId="37" fillId="11" borderId="116" xfId="3" applyFont="1" applyFill="1" applyBorder="1" applyAlignment="1">
      <alignment horizontal="center" vertical="top" wrapText="1"/>
    </xf>
    <xf numFmtId="2" fontId="37" fillId="11" borderId="8" xfId="3" applyNumberFormat="1" applyFont="1" applyFill="1" applyBorder="1" applyAlignment="1">
      <alignment horizontal="center" vertical="top" wrapText="1"/>
    </xf>
    <xf numFmtId="0" fontId="37" fillId="11" borderId="121" xfId="3" applyFont="1" applyFill="1" applyBorder="1" applyAlignment="1">
      <alignment horizontal="center" vertical="top" wrapText="1"/>
    </xf>
    <xf numFmtId="0" fontId="39" fillId="0" borderId="15" xfId="7" applyFont="1" applyFill="1" applyBorder="1" applyAlignment="1">
      <alignment horizontal="center" vertical="top" wrapText="1"/>
    </xf>
    <xf numFmtId="0" fontId="39" fillId="0" borderId="42" xfId="7" applyFont="1" applyFill="1" applyBorder="1" applyAlignment="1">
      <alignment horizontal="center" vertical="top" wrapText="1"/>
    </xf>
    <xf numFmtId="0" fontId="37" fillId="11" borderId="118" xfId="3" applyFont="1" applyFill="1" applyBorder="1" applyAlignment="1">
      <alignment vertical="top" wrapText="1"/>
    </xf>
    <xf numFmtId="0" fontId="39" fillId="0" borderId="44" xfId="7" applyFont="1" applyFill="1" applyBorder="1" applyAlignment="1">
      <alignment horizontal="center" vertical="top" wrapText="1"/>
    </xf>
    <xf numFmtId="0" fontId="44" fillId="0" borderId="0" xfId="0" applyFont="1"/>
    <xf numFmtId="0" fontId="44" fillId="0" borderId="10" xfId="0" applyFont="1" applyBorder="1" applyAlignment="1">
      <alignment horizontal="left"/>
    </xf>
    <xf numFmtId="0" fontId="44" fillId="0" borderId="10" xfId="0" applyFont="1" applyBorder="1" applyAlignment="1">
      <alignment horizontal="center"/>
    </xf>
    <xf numFmtId="0" fontId="43" fillId="0" borderId="0" xfId="0" applyFont="1" applyAlignment="1">
      <alignment horizontal="right"/>
    </xf>
    <xf numFmtId="0" fontId="2" fillId="0" borderId="0" xfId="0" applyFont="1"/>
    <xf numFmtId="0" fontId="2" fillId="0" borderId="0" xfId="0" applyFont="1" applyAlignment="1">
      <alignment horizontal="left"/>
    </xf>
    <xf numFmtId="0" fontId="43" fillId="0" borderId="12" xfId="0" applyFont="1" applyBorder="1" applyAlignment="1">
      <alignment horizontal="center"/>
    </xf>
    <xf numFmtId="0" fontId="45" fillId="13" borderId="15" xfId="0" applyFont="1" applyFill="1" applyBorder="1" applyAlignment="1">
      <alignment horizontal="center"/>
    </xf>
    <xf numFmtId="0" fontId="45" fillId="14" borderId="15" xfId="0" applyFont="1" applyFill="1" applyBorder="1" applyAlignment="1">
      <alignment horizontal="center"/>
    </xf>
    <xf numFmtId="0" fontId="7" fillId="0" borderId="0" xfId="0" applyFont="1" applyAlignment="1">
      <alignment horizontal="left" wrapText="1"/>
    </xf>
    <xf numFmtId="0" fontId="7" fillId="8" borderId="21" xfId="0" applyFont="1" applyFill="1" applyBorder="1" applyAlignment="1">
      <alignment horizontal="center"/>
    </xf>
    <xf numFmtId="0" fontId="7" fillId="8" borderId="19" xfId="0" applyFont="1" applyFill="1" applyBorder="1" applyAlignment="1">
      <alignment horizontal="center"/>
    </xf>
    <xf numFmtId="0" fontId="7" fillId="8" borderId="40" xfId="0" applyFont="1" applyFill="1" applyBorder="1" applyAlignment="1">
      <alignment horizontal="center" wrapText="1"/>
    </xf>
    <xf numFmtId="0" fontId="15" fillId="0" borderId="10" xfId="0" applyFont="1" applyBorder="1" applyAlignment="1">
      <alignment horizontal="right"/>
    </xf>
    <xf numFmtId="0" fontId="7" fillId="8" borderId="24" xfId="0" applyFont="1" applyFill="1" applyBorder="1" applyAlignment="1">
      <alignment horizontal="center" wrapText="1"/>
    </xf>
    <xf numFmtId="0" fontId="7" fillId="8" borderId="41" xfId="0" applyFont="1" applyFill="1" applyBorder="1" applyAlignment="1">
      <alignment horizontal="center" wrapText="1"/>
    </xf>
    <xf numFmtId="0" fontId="44" fillId="0" borderId="10" xfId="0" applyFont="1" applyBorder="1"/>
    <xf numFmtId="0" fontId="44" fillId="0" borderId="13" xfId="0" applyFont="1" applyBorder="1"/>
    <xf numFmtId="0" fontId="44" fillId="0" borderId="122" xfId="0" applyFont="1" applyBorder="1"/>
    <xf numFmtId="0" fontId="17" fillId="15" borderId="0" xfId="0" applyFont="1" applyFill="1"/>
    <xf numFmtId="0" fontId="7" fillId="0" borderId="42" xfId="0" applyFont="1" applyBorder="1" applyAlignment="1">
      <alignment horizontal="center" vertical="top" wrapText="1"/>
    </xf>
    <xf numFmtId="0" fontId="46" fillId="16" borderId="42" xfId="0" applyFont="1" applyFill="1" applyBorder="1" applyAlignment="1">
      <alignment horizontal="center" vertical="top" wrapText="1"/>
    </xf>
    <xf numFmtId="0" fontId="46" fillId="14" borderId="42" xfId="0" applyFont="1" applyFill="1" applyBorder="1" applyAlignment="1">
      <alignment horizontal="center" vertical="top" wrapText="1"/>
    </xf>
    <xf numFmtId="0" fontId="46" fillId="17" borderId="43" xfId="0" applyFont="1" applyFill="1" applyBorder="1" applyAlignment="1">
      <alignment horizontal="center" vertical="top" wrapText="1"/>
    </xf>
    <xf numFmtId="0" fontId="7" fillId="15" borderId="10" xfId="0" applyFont="1" applyFill="1" applyBorder="1" applyAlignment="1">
      <alignment horizontal="center"/>
    </xf>
    <xf numFmtId="0" fontId="44" fillId="15" borderId="44" xfId="0" applyFont="1" applyFill="1" applyBorder="1" applyAlignment="1">
      <alignment horizontal="center" wrapText="1"/>
    </xf>
    <xf numFmtId="0" fontId="44" fillId="15" borderId="123" xfId="0" applyFont="1" applyFill="1" applyBorder="1" applyAlignment="1">
      <alignment horizontal="center" wrapText="1"/>
    </xf>
    <xf numFmtId="0" fontId="44" fillId="15" borderId="10" xfId="0" applyFont="1" applyFill="1" applyBorder="1" applyAlignment="1">
      <alignment horizontal="center" wrapText="1"/>
    </xf>
    <xf numFmtId="0" fontId="44" fillId="0" borderId="40" xfId="0" applyFont="1" applyBorder="1"/>
    <xf numFmtId="0" fontId="44" fillId="0" borderId="45" xfId="0" applyFont="1" applyBorder="1"/>
    <xf numFmtId="0" fontId="44" fillId="8" borderId="40" xfId="0" applyFont="1" applyFill="1" applyBorder="1"/>
    <xf numFmtId="0" fontId="7" fillId="0" borderId="124" xfId="0" applyFont="1" applyBorder="1" applyAlignment="1">
      <alignment horizontal="right"/>
    </xf>
    <xf numFmtId="0" fontId="44" fillId="0" borderId="125" xfId="0" applyFont="1" applyBorder="1"/>
    <xf numFmtId="0" fontId="7" fillId="0" borderId="0" xfId="0" applyFont="1" applyAlignment="1">
      <alignment horizontal="right"/>
    </xf>
    <xf numFmtId="0" fontId="44" fillId="18" borderId="0" xfId="0" applyFont="1" applyFill="1"/>
    <xf numFmtId="0" fontId="44" fillId="8" borderId="0" xfId="0" applyFont="1" applyFill="1"/>
    <xf numFmtId="0" fontId="44" fillId="0" borderId="126" xfId="0" applyFont="1" applyBorder="1"/>
    <xf numFmtId="0" fontId="44" fillId="0" borderId="124" xfId="0" applyFont="1" applyBorder="1"/>
    <xf numFmtId="0" fontId="44" fillId="0" borderId="0" xfId="0" applyFont="1" applyAlignment="1">
      <alignment horizontal="left"/>
    </xf>
    <xf numFmtId="0" fontId="44" fillId="0" borderId="0" xfId="0" applyFont="1" applyAlignment="1">
      <alignment wrapText="1"/>
    </xf>
    <xf numFmtId="0" fontId="2" fillId="8" borderId="0" xfId="0" applyFont="1" applyFill="1"/>
    <xf numFmtId="0" fontId="7" fillId="0" borderId="0" xfId="0" applyFont="1" applyAlignment="1">
      <alignment horizontal="left"/>
    </xf>
    <xf numFmtId="0" fontId="44" fillId="8" borderId="45" xfId="0" applyFont="1" applyFill="1" applyBorder="1"/>
    <xf numFmtId="0" fontId="2" fillId="0" borderId="125" xfId="0" applyFont="1" applyBorder="1"/>
    <xf numFmtId="0" fontId="2" fillId="0" borderId="126" xfId="0" applyFont="1" applyBorder="1"/>
    <xf numFmtId="0" fontId="2" fillId="0" borderId="124" xfId="0" applyFont="1" applyBorder="1"/>
    <xf numFmtId="0" fontId="2" fillId="0" borderId="40" xfId="0" applyFont="1" applyBorder="1"/>
    <xf numFmtId="0" fontId="2" fillId="0" borderId="45" xfId="0" applyFont="1" applyBorder="1"/>
    <xf numFmtId="0" fontId="44" fillId="8" borderId="127" xfId="0" applyFont="1" applyFill="1" applyBorder="1"/>
    <xf numFmtId="0" fontId="44" fillId="0" borderId="128" xfId="0" applyFont="1" applyBorder="1"/>
    <xf numFmtId="0" fontId="44" fillId="8" borderId="129" xfId="0" applyFont="1" applyFill="1" applyBorder="1"/>
    <xf numFmtId="0" fontId="44" fillId="8" borderId="128" xfId="0" applyFont="1" applyFill="1" applyBorder="1"/>
    <xf numFmtId="0" fontId="44" fillId="8" borderId="130" xfId="0" applyFont="1" applyFill="1" applyBorder="1"/>
    <xf numFmtId="0" fontId="7" fillId="8" borderId="0" xfId="0" applyFont="1" applyFill="1"/>
    <xf numFmtId="0" fontId="17" fillId="0" borderId="17" xfId="0" applyFont="1" applyBorder="1"/>
    <xf numFmtId="0" fontId="17" fillId="0" borderId="42" xfId="0" applyFont="1" applyBorder="1"/>
    <xf numFmtId="0" fontId="17" fillId="0" borderId="43" xfId="0" applyFont="1" applyBorder="1"/>
    <xf numFmtId="0" fontId="2" fillId="0" borderId="0" xfId="0" applyFont="1" applyAlignment="1">
      <alignment horizontal="right" wrapText="1"/>
    </xf>
    <xf numFmtId="0" fontId="17" fillId="0" borderId="40" xfId="0" applyFont="1" applyBorder="1"/>
    <xf numFmtId="0" fontId="17" fillId="0" borderId="45" xfId="0" applyFont="1" applyBorder="1"/>
    <xf numFmtId="0" fontId="17" fillId="8" borderId="0" xfId="0" applyFont="1" applyFill="1"/>
    <xf numFmtId="0" fontId="17" fillId="0" borderId="10" xfId="0" applyFont="1" applyBorder="1"/>
    <xf numFmtId="0" fontId="5" fillId="0" borderId="0" xfId="0" applyFont="1" applyAlignment="1">
      <alignment horizontal="left"/>
    </xf>
    <xf numFmtId="0" fontId="2" fillId="0" borderId="0" xfId="0" applyFont="1" applyAlignment="1">
      <alignment horizontal="center"/>
    </xf>
    <xf numFmtId="0" fontId="43" fillId="0" borderId="31" xfId="0" applyFont="1" applyBorder="1" applyAlignment="1">
      <alignment horizontal="right"/>
    </xf>
    <xf numFmtId="0" fontId="7" fillId="0" borderId="4" xfId="0" applyFont="1" applyBorder="1" applyAlignment="1">
      <alignment horizontal="left" wrapText="1"/>
    </xf>
    <xf numFmtId="0" fontId="2" fillId="0" borderId="4" xfId="0" applyFont="1" applyBorder="1"/>
    <xf numFmtId="0" fontId="43" fillId="0" borderId="9" xfId="0" applyFont="1" applyBorder="1" applyAlignment="1">
      <alignment horizontal="center"/>
    </xf>
    <xf numFmtId="0" fontId="45" fillId="13" borderId="24" xfId="0" applyFont="1" applyFill="1" applyBorder="1" applyAlignment="1">
      <alignment horizontal="center" wrapText="1"/>
    </xf>
    <xf numFmtId="0" fontId="45" fillId="14" borderId="44" xfId="0" applyFont="1" applyFill="1" applyBorder="1" applyAlignment="1">
      <alignment horizontal="center" wrapText="1"/>
    </xf>
    <xf numFmtId="0" fontId="2" fillId="0" borderId="18" xfId="0" applyFont="1" applyBorder="1"/>
    <xf numFmtId="0" fontId="43" fillId="0" borderId="19" xfId="0" applyFont="1" applyBorder="1" applyAlignment="1">
      <alignment horizontal="right"/>
    </xf>
    <xf numFmtId="0" fontId="7" fillId="8" borderId="18" xfId="0" applyFont="1" applyFill="1" applyBorder="1" applyAlignment="1">
      <alignment horizontal="center" wrapText="1"/>
    </xf>
    <xf numFmtId="0" fontId="7" fillId="0" borderId="0" xfId="0" applyFont="1" applyAlignment="1">
      <alignment horizontal="center" wrapText="1"/>
    </xf>
    <xf numFmtId="0" fontId="43" fillId="0" borderId="46" xfId="0" applyFont="1" applyBorder="1" applyAlignment="1">
      <alignment horizontal="right"/>
    </xf>
    <xf numFmtId="0" fontId="7" fillId="0" borderId="27" xfId="0" applyFont="1" applyBorder="1" applyAlignment="1">
      <alignment horizontal="center" wrapText="1"/>
    </xf>
    <xf numFmtId="0" fontId="2" fillId="0" borderId="27" xfId="0" applyFont="1" applyBorder="1"/>
    <xf numFmtId="0" fontId="7" fillId="0" borderId="15" xfId="0" applyFont="1" applyBorder="1" applyAlignment="1">
      <alignment horizontal="center" wrapText="1"/>
    </xf>
    <xf numFmtId="0" fontId="46" fillId="16" borderId="18" xfId="0" applyFont="1" applyFill="1" applyBorder="1" applyAlignment="1">
      <alignment horizontal="center" wrapText="1"/>
    </xf>
    <xf numFmtId="0" fontId="46" fillId="14" borderId="13" xfId="0" applyFont="1" applyFill="1" applyBorder="1" applyAlignment="1">
      <alignment horizontal="center" wrapText="1"/>
    </xf>
    <xf numFmtId="0" fontId="46" fillId="13" borderId="13" xfId="0" applyFont="1" applyFill="1" applyBorder="1"/>
    <xf numFmtId="0" fontId="46" fillId="13" borderId="15" xfId="0" applyFont="1" applyFill="1" applyBorder="1"/>
    <xf numFmtId="0" fontId="7" fillId="15" borderId="44" xfId="0" applyFont="1" applyFill="1" applyBorder="1" applyAlignment="1">
      <alignment horizontal="center" wrapText="1"/>
    </xf>
    <xf numFmtId="0" fontId="7" fillId="15" borderId="9" xfId="0" applyFont="1" applyFill="1" applyBorder="1" applyAlignment="1">
      <alignment horizontal="center" wrapText="1"/>
    </xf>
    <xf numFmtId="0" fontId="7" fillId="15" borderId="47" xfId="0" applyFont="1" applyFill="1" applyBorder="1" applyAlignment="1">
      <alignment horizontal="center" wrapText="1"/>
    </xf>
    <xf numFmtId="0" fontId="7" fillId="15" borderId="10" xfId="0" applyFont="1" applyFill="1" applyBorder="1" applyAlignment="1">
      <alignment horizontal="center" wrapText="1"/>
    </xf>
    <xf numFmtId="0" fontId="17" fillId="0" borderId="34" xfId="0" applyFont="1" applyBorder="1" applyAlignment="1">
      <alignment horizontal="left"/>
    </xf>
    <xf numFmtId="0" fontId="7" fillId="0" borderId="40" xfId="0" applyFont="1" applyBorder="1" applyAlignment="1">
      <alignment horizontal="center" wrapText="1"/>
    </xf>
    <xf numFmtId="0" fontId="7" fillId="0" borderId="48" xfId="0" applyFont="1" applyBorder="1" applyAlignment="1">
      <alignment horizontal="center" wrapText="1"/>
    </xf>
    <xf numFmtId="0" fontId="2" fillId="0" borderId="18" xfId="0" applyFont="1" applyBorder="1" applyAlignment="1">
      <alignment horizontal="center" wrapText="1"/>
    </xf>
    <xf numFmtId="0" fontId="2" fillId="8" borderId="18" xfId="0" applyFont="1" applyFill="1" applyBorder="1" applyAlignment="1">
      <alignment horizontal="center" wrapText="1"/>
    </xf>
    <xf numFmtId="0" fontId="2" fillId="0" borderId="18" xfId="0" applyFont="1" applyBorder="1" applyAlignment="1">
      <alignment horizontal="right" wrapText="1"/>
    </xf>
    <xf numFmtId="0" fontId="2" fillId="18" borderId="18" xfId="0" applyFont="1" applyFill="1" applyBorder="1" applyAlignment="1">
      <alignment horizontal="right" wrapText="1"/>
    </xf>
    <xf numFmtId="0" fontId="2" fillId="0" borderId="18" xfId="0" applyFont="1" applyBorder="1" applyAlignment="1">
      <alignment horizontal="right"/>
    </xf>
    <xf numFmtId="0" fontId="2" fillId="8" borderId="18" xfId="0" applyFont="1" applyFill="1" applyBorder="1"/>
    <xf numFmtId="0" fontId="2" fillId="8" borderId="18" xfId="0" applyFont="1" applyFill="1" applyBorder="1" applyAlignment="1">
      <alignment horizontal="right"/>
    </xf>
    <xf numFmtId="0" fontId="2" fillId="18" borderId="18" xfId="0" applyFont="1" applyFill="1" applyBorder="1" applyAlignment="1">
      <alignment horizontal="right"/>
    </xf>
    <xf numFmtId="0" fontId="2" fillId="18" borderId="18" xfId="0" applyFont="1" applyFill="1" applyBorder="1"/>
    <xf numFmtId="0" fontId="2" fillId="8" borderId="18" xfId="0" applyFont="1" applyFill="1" applyBorder="1" applyAlignment="1">
      <alignment wrapText="1"/>
    </xf>
    <xf numFmtId="0" fontId="7" fillId="0" borderId="37" xfId="0" applyFont="1" applyBorder="1" applyAlignment="1">
      <alignment horizontal="right"/>
    </xf>
    <xf numFmtId="0" fontId="7" fillId="0" borderId="18" xfId="0" applyFont="1" applyBorder="1"/>
    <xf numFmtId="0" fontId="7" fillId="18" borderId="18" xfId="0" applyFont="1" applyFill="1" applyBorder="1"/>
    <xf numFmtId="0" fontId="2" fillId="0" borderId="34" xfId="0" applyFont="1" applyBorder="1"/>
    <xf numFmtId="0" fontId="2" fillId="0" borderId="48" xfId="0" applyFont="1" applyBorder="1"/>
    <xf numFmtId="0" fontId="17" fillId="0" borderId="34" xfId="0" applyFont="1" applyBorder="1"/>
    <xf numFmtId="0" fontId="7" fillId="0" borderId="34" xfId="0" applyFont="1" applyBorder="1"/>
    <xf numFmtId="0" fontId="7" fillId="0" borderId="34" xfId="0" applyFont="1" applyBorder="1" applyAlignment="1">
      <alignment horizontal="right"/>
    </xf>
    <xf numFmtId="0" fontId="7" fillId="0" borderId="40" xfId="0" applyFont="1" applyBorder="1"/>
    <xf numFmtId="0" fontId="7" fillId="0" borderId="48" xfId="0" applyFont="1" applyBorder="1"/>
    <xf numFmtId="0" fontId="7" fillId="18" borderId="0" xfId="0" applyFont="1" applyFill="1"/>
    <xf numFmtId="0" fontId="2" fillId="0" borderId="18" xfId="0" applyFont="1" applyBorder="1" applyAlignment="1">
      <alignment wrapText="1"/>
    </xf>
    <xf numFmtId="0" fontId="7" fillId="0" borderId="18" xfId="0" applyFont="1" applyBorder="1" applyAlignment="1">
      <alignment horizontal="right"/>
    </xf>
    <xf numFmtId="0" fontId="48" fillId="0" borderId="34" xfId="0" applyFont="1" applyBorder="1" applyAlignment="1">
      <alignment horizontal="left"/>
    </xf>
    <xf numFmtId="0" fontId="2" fillId="0" borderId="37" xfId="0" applyFont="1" applyBorder="1"/>
    <xf numFmtId="0" fontId="2" fillId="0" borderId="41" xfId="0" applyFont="1" applyBorder="1"/>
    <xf numFmtId="0" fontId="2" fillId="0" borderId="30" xfId="0" applyFont="1" applyBorder="1"/>
    <xf numFmtId="0" fontId="2" fillId="0" borderId="131" xfId="0" applyFont="1" applyBorder="1"/>
    <xf numFmtId="0" fontId="7" fillId="0" borderId="18" xfId="0" applyFont="1" applyBorder="1" applyAlignment="1">
      <alignment horizontal="left"/>
    </xf>
    <xf numFmtId="0" fontId="7" fillId="8" borderId="18" xfId="0" applyFont="1" applyFill="1" applyBorder="1"/>
    <xf numFmtId="0" fontId="7" fillId="0" borderId="34" xfId="0" applyFont="1" applyBorder="1" applyAlignment="1">
      <alignment horizontal="left"/>
    </xf>
    <xf numFmtId="0" fontId="44" fillId="18" borderId="18" xfId="0" applyFont="1" applyFill="1" applyBorder="1"/>
    <xf numFmtId="0" fontId="7" fillId="0" borderId="18" xfId="0" applyFont="1" applyBorder="1" applyAlignment="1">
      <alignment horizontal="right" wrapText="1"/>
    </xf>
    <xf numFmtId="0" fontId="7" fillId="19" borderId="18" xfId="0" applyFont="1" applyFill="1" applyBorder="1"/>
    <xf numFmtId="0" fontId="7" fillId="0" borderId="34" xfId="0" applyFont="1" applyBorder="1" applyAlignment="1">
      <alignment horizontal="right" wrapText="1"/>
    </xf>
    <xf numFmtId="0" fontId="2" fillId="0" borderId="34" xfId="0" applyFont="1" applyBorder="1" applyAlignment="1">
      <alignment horizontal="left"/>
    </xf>
    <xf numFmtId="0" fontId="2" fillId="0" borderId="19" xfId="0" applyFont="1" applyBorder="1" applyAlignment="1">
      <alignment horizontal="left"/>
    </xf>
    <xf numFmtId="0" fontId="17" fillId="0" borderId="19" xfId="0" applyFont="1" applyBorder="1"/>
    <xf numFmtId="0" fontId="2" fillId="15" borderId="18" xfId="0" applyFont="1" applyFill="1" applyBorder="1" applyAlignment="1">
      <alignment horizontal="right"/>
    </xf>
    <xf numFmtId="0" fontId="2" fillId="15" borderId="18" xfId="0" applyFont="1" applyFill="1" applyBorder="1"/>
    <xf numFmtId="0" fontId="2" fillId="15" borderId="18" xfId="0" applyFont="1" applyFill="1" applyBorder="1" applyAlignment="1">
      <alignment horizontal="right" wrapText="1"/>
    </xf>
    <xf numFmtId="0" fontId="17" fillId="15" borderId="18" xfId="0" applyFont="1" applyFill="1" applyBorder="1" applyAlignment="1">
      <alignment horizontal="right"/>
    </xf>
    <xf numFmtId="0" fontId="17" fillId="15" borderId="18" xfId="0" applyFont="1" applyFill="1" applyBorder="1"/>
    <xf numFmtId="0" fontId="20" fillId="15" borderId="18" xfId="0" applyFont="1" applyFill="1" applyBorder="1" applyAlignment="1">
      <alignment horizontal="right"/>
    </xf>
    <xf numFmtId="0" fontId="20" fillId="15" borderId="18" xfId="0" applyFont="1" applyFill="1" applyBorder="1"/>
    <xf numFmtId="0" fontId="47" fillId="0" borderId="18" xfId="0" applyFont="1" applyBorder="1" applyAlignment="1">
      <alignment horizontal="right"/>
    </xf>
    <xf numFmtId="0" fontId="7" fillId="19" borderId="0" xfId="0" applyFont="1" applyFill="1" applyAlignment="1">
      <alignment horizontal="center" wrapText="1"/>
    </xf>
    <xf numFmtId="0" fontId="47" fillId="0" borderId="0" xfId="0" applyFont="1" applyAlignment="1">
      <alignment horizontal="right"/>
    </xf>
    <xf numFmtId="0" fontId="47" fillId="0" borderId="10" xfId="0" applyFont="1" applyBorder="1" applyAlignment="1">
      <alignment horizontal="right"/>
    </xf>
    <xf numFmtId="0" fontId="7" fillId="0" borderId="10" xfId="0" applyFont="1" applyBorder="1" applyAlignment="1">
      <alignment horizontal="center" wrapText="1"/>
    </xf>
    <xf numFmtId="0" fontId="17" fillId="15" borderId="13" xfId="0" applyFont="1" applyFill="1" applyBorder="1" applyAlignment="1">
      <alignment horizontal="center"/>
    </xf>
    <xf numFmtId="0" fontId="7" fillId="15" borderId="13" xfId="0" applyFont="1" applyFill="1" applyBorder="1" applyAlignment="1">
      <alignment horizontal="center" wrapText="1"/>
    </xf>
    <xf numFmtId="0" fontId="7" fillId="15" borderId="13" xfId="0" applyFont="1" applyFill="1" applyBorder="1" applyAlignment="1">
      <alignment horizontal="center"/>
    </xf>
    <xf numFmtId="0" fontId="10" fillId="20" borderId="17" xfId="0" applyFont="1" applyFill="1" applyBorder="1" applyAlignment="1">
      <alignment horizontal="left"/>
    </xf>
    <xf numFmtId="0" fontId="7" fillId="20" borderId="17" xfId="0" applyFont="1" applyFill="1" applyBorder="1" applyAlignment="1">
      <alignment horizontal="center"/>
    </xf>
    <xf numFmtId="0" fontId="7" fillId="20" borderId="0" xfId="0" applyFont="1" applyFill="1" applyAlignment="1">
      <alignment horizontal="center"/>
    </xf>
    <xf numFmtId="0" fontId="44" fillId="20" borderId="0" xfId="0" applyFont="1" applyFill="1"/>
    <xf numFmtId="0" fontId="2" fillId="0" borderId="0" xfId="0" applyFont="1" applyAlignment="1">
      <alignment horizontal="left" indent="1"/>
    </xf>
    <xf numFmtId="0" fontId="44" fillId="0" borderId="0" xfId="0" applyFont="1" applyAlignment="1">
      <alignment horizontal="center"/>
    </xf>
    <xf numFmtId="0" fontId="10" fillId="20" borderId="0" xfId="0" applyFont="1" applyFill="1" applyAlignment="1">
      <alignment horizontal="left"/>
    </xf>
    <xf numFmtId="0" fontId="2" fillId="20" borderId="0" xfId="0" applyFont="1" applyFill="1" applyAlignment="1">
      <alignment horizontal="center"/>
    </xf>
    <xf numFmtId="0" fontId="2" fillId="20" borderId="0" xfId="0" applyFont="1" applyFill="1"/>
    <xf numFmtId="0" fontId="10" fillId="20" borderId="0" xfId="0" applyFont="1" applyFill="1"/>
    <xf numFmtId="0" fontId="2" fillId="0" borderId="0" xfId="0" applyFont="1" applyAlignment="1">
      <alignment horizontal="left" wrapText="1" indent="1"/>
    </xf>
    <xf numFmtId="0" fontId="7" fillId="0" borderId="0" xfId="0" applyFont="1" applyAlignment="1">
      <alignment horizontal="right" wrapText="1"/>
    </xf>
    <xf numFmtId="0" fontId="10" fillId="20" borderId="0" xfId="0" applyFont="1" applyFill="1" applyAlignment="1">
      <alignment horizontal="left" vertical="center"/>
    </xf>
    <xf numFmtId="0" fontId="2" fillId="20" borderId="0" xfId="0" applyFont="1" applyFill="1" applyAlignment="1">
      <alignment horizontal="center" wrapText="1"/>
    </xf>
    <xf numFmtId="0" fontId="2" fillId="0" borderId="0" xfId="0" applyFont="1" applyAlignment="1">
      <alignment horizontal="left" vertical="center" indent="1"/>
    </xf>
    <xf numFmtId="0" fontId="44" fillId="0" borderId="0" xfId="0" applyFont="1" applyAlignment="1">
      <alignment horizontal="center" wrapText="1"/>
    </xf>
    <xf numFmtId="0" fontId="44" fillId="8" borderId="0" xfId="0" applyFont="1" applyFill="1" applyAlignment="1">
      <alignment horizontal="right" wrapText="1"/>
    </xf>
    <xf numFmtId="0" fontId="7" fillId="20" borderId="0" xfId="0" applyFont="1" applyFill="1" applyAlignment="1">
      <alignment horizontal="center" wrapText="1"/>
    </xf>
    <xf numFmtId="0" fontId="2" fillId="8" borderId="0" xfId="0" applyFont="1" applyFill="1" applyAlignment="1">
      <alignment horizontal="right"/>
    </xf>
    <xf numFmtId="0" fontId="2" fillId="0" borderId="0" xfId="0" applyFont="1" applyAlignment="1">
      <alignment horizontal="center" wrapText="1"/>
    </xf>
    <xf numFmtId="0" fontId="2" fillId="8" borderId="0" xfId="0" applyFont="1" applyFill="1" applyAlignment="1">
      <alignment horizontal="right" wrapText="1"/>
    </xf>
    <xf numFmtId="0" fontId="17" fillId="0" borderId="12" xfId="0" applyFont="1" applyBorder="1"/>
    <xf numFmtId="0" fontId="17" fillId="0" borderId="13" xfId="0" applyFont="1" applyBorder="1" applyAlignment="1">
      <alignment horizontal="center"/>
    </xf>
    <xf numFmtId="0" fontId="17" fillId="0" borderId="13" xfId="0" applyFont="1" applyBorder="1"/>
    <xf numFmtId="0" fontId="10" fillId="21" borderId="0" xfId="0" applyFont="1" applyFill="1" applyAlignment="1">
      <alignment horizontal="left" vertical="center"/>
    </xf>
    <xf numFmtId="0" fontId="2" fillId="21" borderId="0" xfId="0" applyFont="1" applyFill="1"/>
    <xf numFmtId="0" fontId="2" fillId="21" borderId="0" xfId="0" applyFont="1" applyFill="1" applyAlignment="1">
      <alignment horizontal="center" wrapText="1"/>
    </xf>
    <xf numFmtId="0" fontId="2" fillId="19" borderId="0" xfId="0" applyFont="1" applyFill="1"/>
    <xf numFmtId="0" fontId="17" fillId="0" borderId="17" xfId="0" applyFont="1" applyBorder="1" applyAlignment="1">
      <alignment horizontal="center"/>
    </xf>
    <xf numFmtId="0" fontId="7" fillId="0" borderId="17" xfId="0" applyFont="1" applyBorder="1" applyAlignment="1">
      <alignment horizontal="center"/>
    </xf>
    <xf numFmtId="0" fontId="7" fillId="0" borderId="17" xfId="0" applyFont="1" applyBorder="1" applyAlignment="1">
      <alignment horizontal="center" wrapText="1"/>
    </xf>
    <xf numFmtId="0" fontId="17" fillId="19" borderId="0" xfId="0" applyFont="1" applyFill="1" applyAlignment="1">
      <alignment horizontal="center"/>
    </xf>
    <xf numFmtId="0" fontId="7" fillId="19" borderId="0" xfId="0" applyFont="1" applyFill="1" applyAlignment="1">
      <alignment horizontal="center"/>
    </xf>
    <xf numFmtId="0" fontId="17" fillId="0" borderId="0" xfId="0" applyFont="1" applyAlignment="1">
      <alignment horizontal="left"/>
    </xf>
    <xf numFmtId="0" fontId="4" fillId="0" borderId="3" xfId="0" applyFont="1" applyBorder="1" applyAlignment="1">
      <alignment horizontal="right"/>
    </xf>
    <xf numFmtId="0" fontId="16" fillId="0" borderId="0" xfId="0" applyFont="1"/>
    <xf numFmtId="0" fontId="4" fillId="0" borderId="6" xfId="0" applyFont="1" applyBorder="1" applyAlignment="1">
      <alignment horizontal="right"/>
    </xf>
    <xf numFmtId="0" fontId="4" fillId="0" borderId="25" xfId="0" applyFont="1" applyBorder="1" applyAlignment="1">
      <alignment horizontal="right"/>
    </xf>
    <xf numFmtId="0" fontId="21" fillId="19" borderId="18" xfId="0" applyFont="1" applyFill="1" applyBorder="1"/>
    <xf numFmtId="0" fontId="21" fillId="0" borderId="18" xfId="0" applyFont="1" applyBorder="1" applyAlignment="1">
      <alignment horizontal="center"/>
    </xf>
    <xf numFmtId="0" fontId="21" fillId="8" borderId="18" xfId="0" applyFont="1" applyFill="1" applyBorder="1" applyAlignment="1">
      <alignment horizontal="center"/>
    </xf>
    <xf numFmtId="0" fontId="21" fillId="0" borderId="9" xfId="0" applyFont="1" applyBorder="1"/>
    <xf numFmtId="0" fontId="4" fillId="0" borderId="18" xfId="0" applyFont="1" applyBorder="1" applyAlignment="1">
      <alignment horizontal="center"/>
    </xf>
    <xf numFmtId="0" fontId="50" fillId="0" borderId="18" xfId="0" applyFont="1" applyBorder="1" applyAlignment="1">
      <alignment horizontal="center"/>
    </xf>
    <xf numFmtId="10" fontId="4" fillId="19" borderId="18" xfId="0" applyNumberFormat="1" applyFont="1" applyFill="1" applyBorder="1" applyAlignment="1">
      <alignment horizontal="center"/>
    </xf>
    <xf numFmtId="0" fontId="21" fillId="19" borderId="18" xfId="0" applyFont="1" applyFill="1" applyBorder="1" applyAlignment="1">
      <alignment horizontal="left" indent="1"/>
    </xf>
    <xf numFmtId="0" fontId="21" fillId="8" borderId="18" xfId="0" applyFont="1" applyFill="1" applyBorder="1"/>
    <xf numFmtId="0" fontId="21" fillId="0" borderId="18" xfId="0" applyFont="1" applyBorder="1"/>
    <xf numFmtId="0" fontId="21" fillId="8" borderId="18" xfId="0" applyFont="1" applyFill="1" applyBorder="1" applyAlignment="1">
      <alignment horizontal="left" indent="1"/>
    </xf>
    <xf numFmtId="0" fontId="4" fillId="8" borderId="18" xfId="0" applyFont="1" applyFill="1" applyBorder="1" applyAlignment="1">
      <alignment horizontal="center"/>
    </xf>
    <xf numFmtId="0" fontId="4" fillId="19" borderId="18" xfId="0" applyFont="1" applyFill="1" applyBorder="1"/>
    <xf numFmtId="0" fontId="4" fillId="19" borderId="18" xfId="0" applyFont="1" applyFill="1" applyBorder="1" applyAlignment="1">
      <alignment horizontal="center"/>
    </xf>
    <xf numFmtId="0" fontId="21" fillId="19" borderId="18" xfId="0" applyFont="1" applyFill="1" applyBorder="1" applyAlignment="1">
      <alignment horizontal="left"/>
    </xf>
    <xf numFmtId="9" fontId="4" fillId="8" borderId="18" xfId="0" applyNumberFormat="1" applyFont="1" applyFill="1" applyBorder="1" applyAlignment="1">
      <alignment horizontal="center"/>
    </xf>
    <xf numFmtId="0" fontId="21" fillId="8" borderId="18" xfId="0" applyFont="1" applyFill="1" applyBorder="1" applyAlignment="1">
      <alignment horizontal="left" wrapText="1" indent="1"/>
    </xf>
    <xf numFmtId="10" fontId="4" fillId="8" borderId="18" xfId="0" applyNumberFormat="1" applyFont="1" applyFill="1" applyBorder="1" applyAlignment="1">
      <alignment horizontal="center"/>
    </xf>
    <xf numFmtId="0" fontId="21" fillId="19" borderId="18" xfId="0" applyFont="1" applyFill="1" applyBorder="1" applyAlignment="1">
      <alignment horizontal="center"/>
    </xf>
    <xf numFmtId="0" fontId="51" fillId="19" borderId="18" xfId="0" applyFont="1" applyFill="1" applyBorder="1" applyAlignment="1">
      <alignment horizontal="left"/>
    </xf>
    <xf numFmtId="0" fontId="4" fillId="0" borderId="18" xfId="0" applyFont="1" applyBorder="1"/>
    <xf numFmtId="0" fontId="52" fillId="0" borderId="0" xfId="0" applyFont="1"/>
    <xf numFmtId="2" fontId="37" fillId="0" borderId="36" xfId="3" applyNumberFormat="1" applyFont="1" applyBorder="1" applyAlignment="1">
      <alignment horizontal="center" vertical="top" wrapText="1"/>
    </xf>
    <xf numFmtId="0" fontId="15" fillId="4" borderId="24" xfId="6" applyFont="1" applyFill="1" applyBorder="1" applyAlignment="1" applyProtection="1">
      <alignment wrapText="1"/>
      <protection locked="0"/>
    </xf>
    <xf numFmtId="0" fontId="15" fillId="4" borderId="18" xfId="6" applyFont="1" applyFill="1" applyBorder="1" applyAlignment="1" applyProtection="1">
      <alignment wrapText="1"/>
      <protection locked="0"/>
    </xf>
    <xf numFmtId="0" fontId="15" fillId="4" borderId="54" xfId="6" applyFont="1" applyFill="1" applyBorder="1" applyProtection="1">
      <protection locked="0"/>
    </xf>
    <xf numFmtId="0" fontId="3" fillId="0" borderId="0" xfId="3" applyFont="1" applyAlignment="1">
      <alignment horizontal="center" wrapText="1"/>
    </xf>
    <xf numFmtId="0" fontId="37" fillId="0" borderId="6" xfId="3" applyFont="1" applyBorder="1" applyAlignment="1">
      <alignment horizontal="center"/>
    </xf>
    <xf numFmtId="0" fontId="37" fillId="0" borderId="8" xfId="3" applyFont="1" applyBorder="1" applyAlignment="1">
      <alignment horizontal="center"/>
    </xf>
    <xf numFmtId="0" fontId="2" fillId="2" borderId="12" xfId="3" applyFill="1" applyBorder="1" applyAlignment="1" applyProtection="1">
      <alignment horizontal="center" wrapText="1"/>
      <protection locked="0"/>
    </xf>
    <xf numFmtId="0" fontId="2" fillId="2" borderId="15" xfId="3" applyFill="1" applyBorder="1" applyAlignment="1" applyProtection="1">
      <alignment horizontal="center" wrapText="1"/>
      <protection locked="0"/>
    </xf>
    <xf numFmtId="0" fontId="3" fillId="0" borderId="1" xfId="3" applyFont="1" applyBorder="1" applyAlignment="1">
      <alignment horizontal="center"/>
    </xf>
    <xf numFmtId="0" fontId="3" fillId="0" borderId="0" xfId="3" applyFont="1" applyAlignment="1">
      <alignment horizontal="center"/>
    </xf>
    <xf numFmtId="0" fontId="3" fillId="0" borderId="2" xfId="3" applyFont="1" applyBorder="1" applyAlignment="1">
      <alignment horizontal="center"/>
    </xf>
    <xf numFmtId="0" fontId="4" fillId="0" borderId="3" xfId="3" applyFont="1" applyBorder="1" applyAlignment="1">
      <alignment horizontal="center"/>
    </xf>
    <xf numFmtId="0" fontId="4" fillId="0" borderId="4" xfId="3" applyFont="1" applyBorder="1" applyAlignment="1">
      <alignment horizontal="center"/>
    </xf>
    <xf numFmtId="0" fontId="4" fillId="0" borderId="5" xfId="3" applyFont="1" applyBorder="1" applyAlignment="1">
      <alignment horizontal="center"/>
    </xf>
    <xf numFmtId="0" fontId="5" fillId="0" borderId="6" xfId="3" applyFont="1" applyBorder="1" applyAlignment="1">
      <alignment horizontal="left"/>
    </xf>
    <xf numFmtId="0" fontId="5" fillId="0" borderId="7" xfId="3" applyFont="1" applyBorder="1" applyAlignment="1">
      <alignment horizontal="left"/>
    </xf>
    <xf numFmtId="0" fontId="5" fillId="0" borderId="8" xfId="3" applyFont="1" applyBorder="1" applyAlignment="1">
      <alignment horizontal="left"/>
    </xf>
    <xf numFmtId="0" fontId="7" fillId="0" borderId="9" xfId="3" applyFont="1" applyBorder="1" applyAlignment="1" applyProtection="1">
      <alignment horizontal="left" wrapText="1"/>
      <protection locked="0"/>
    </xf>
    <xf numFmtId="0" fontId="7" fillId="0" borderId="10" xfId="3" applyFont="1" applyBorder="1" applyAlignment="1" applyProtection="1">
      <alignment horizontal="left" wrapText="1"/>
      <protection locked="0"/>
    </xf>
    <xf numFmtId="0" fontId="7" fillId="0" borderId="11" xfId="3" applyFont="1" applyBorder="1" applyAlignment="1" applyProtection="1">
      <alignment horizontal="left" wrapText="1"/>
      <protection locked="0"/>
    </xf>
    <xf numFmtId="0" fontId="2" fillId="2" borderId="12" xfId="3" applyFill="1" applyBorder="1" applyAlignment="1" applyProtection="1">
      <alignment horizontal="left" vertical="center" wrapText="1"/>
      <protection locked="0"/>
    </xf>
    <xf numFmtId="0" fontId="2" fillId="2" borderId="13" xfId="3" applyFill="1" applyBorder="1" applyAlignment="1" applyProtection="1">
      <alignment horizontal="left" vertical="center" wrapText="1"/>
      <protection locked="0"/>
    </xf>
    <xf numFmtId="0" fontId="2" fillId="2" borderId="14" xfId="3" applyFill="1" applyBorder="1" applyAlignment="1" applyProtection="1">
      <alignment horizontal="left" vertical="center" wrapText="1"/>
      <protection locked="0"/>
    </xf>
    <xf numFmtId="0" fontId="2" fillId="2" borderId="12" xfId="3" applyFill="1" applyBorder="1" applyAlignment="1" applyProtection="1">
      <alignment horizontal="left" wrapText="1"/>
      <protection locked="0"/>
    </xf>
    <xf numFmtId="0" fontId="2" fillId="2" borderId="15" xfId="3" applyFill="1" applyBorder="1" applyAlignment="1" applyProtection="1">
      <alignment horizontal="left" wrapText="1"/>
      <protection locked="0"/>
    </xf>
    <xf numFmtId="0" fontId="2" fillId="0" borderId="16" xfId="3" applyBorder="1" applyAlignment="1">
      <alignment horizontal="right"/>
    </xf>
    <xf numFmtId="0" fontId="2" fillId="0" borderId="17" xfId="3" applyBorder="1" applyAlignment="1">
      <alignment horizontal="right"/>
    </xf>
    <xf numFmtId="0" fontId="2" fillId="2" borderId="13" xfId="3" applyFill="1" applyBorder="1" applyAlignment="1" applyProtection="1">
      <alignment horizontal="left" wrapText="1"/>
      <protection locked="0"/>
    </xf>
    <xf numFmtId="0" fontId="2" fillId="2" borderId="14" xfId="3" applyFill="1" applyBorder="1" applyAlignment="1" applyProtection="1">
      <alignment horizontal="left" wrapText="1"/>
      <protection locked="0"/>
    </xf>
    <xf numFmtId="0" fontId="43" fillId="2" borderId="18" xfId="3" applyFont="1" applyFill="1" applyBorder="1" applyAlignment="1" applyProtection="1">
      <alignment horizontal="center"/>
      <protection locked="0"/>
    </xf>
    <xf numFmtId="44" fontId="2" fillId="2" borderId="18" xfId="4" applyFont="1" applyFill="1" applyBorder="1" applyAlignment="1" applyProtection="1">
      <alignment horizontal="center" vertical="top" wrapText="1"/>
      <protection locked="0"/>
    </xf>
    <xf numFmtId="44" fontId="2" fillId="2" borderId="20" xfId="4" applyFont="1" applyFill="1" applyBorder="1" applyAlignment="1" applyProtection="1">
      <alignment horizontal="center" vertical="top" wrapText="1"/>
      <protection locked="0"/>
    </xf>
    <xf numFmtId="0" fontId="2" fillId="2" borderId="13" xfId="3" applyFill="1" applyBorder="1" applyAlignment="1" applyProtection="1">
      <alignment horizontal="center" wrapText="1"/>
      <protection locked="0"/>
    </xf>
    <xf numFmtId="0" fontId="2" fillId="2" borderId="14" xfId="3" applyFill="1" applyBorder="1" applyAlignment="1" applyProtection="1">
      <alignment horizontal="center" wrapText="1"/>
      <protection locked="0"/>
    </xf>
    <xf numFmtId="0" fontId="2" fillId="0" borderId="19" xfId="3" applyBorder="1" applyAlignment="1">
      <alignment horizontal="left" indent="1"/>
    </xf>
    <xf numFmtId="0" fontId="2" fillId="0" borderId="0" xfId="3" applyAlignment="1">
      <alignment horizontal="left" indent="1"/>
    </xf>
    <xf numFmtId="0" fontId="2" fillId="2" borderId="18" xfId="3" applyFill="1" applyBorder="1" applyAlignment="1" applyProtection="1">
      <alignment horizontal="center" wrapText="1"/>
      <protection locked="0"/>
    </xf>
    <xf numFmtId="0" fontId="2" fillId="2" borderId="20" xfId="3" applyFill="1" applyBorder="1" applyAlignment="1" applyProtection="1">
      <alignment horizontal="center" wrapText="1"/>
      <protection locked="0"/>
    </xf>
    <xf numFmtId="0" fontId="2" fillId="2" borderId="21" xfId="3" applyFill="1" applyBorder="1" applyAlignment="1" applyProtection="1">
      <alignment horizontal="center" wrapText="1"/>
      <protection locked="0"/>
    </xf>
    <xf numFmtId="0" fontId="2" fillId="2" borderId="12" xfId="4" applyNumberFormat="1" applyFont="1" applyFill="1" applyBorder="1" applyAlignment="1" applyProtection="1">
      <alignment horizontal="left" wrapText="1" shrinkToFit="1" readingOrder="1"/>
      <protection locked="0"/>
    </xf>
    <xf numFmtId="0" fontId="2" fillId="2" borderId="13" xfId="4" applyNumberFormat="1" applyFont="1" applyFill="1" applyBorder="1" applyAlignment="1" applyProtection="1">
      <alignment horizontal="left" wrapText="1" shrinkToFit="1" readingOrder="1"/>
      <protection locked="0"/>
    </xf>
    <xf numFmtId="0" fontId="2" fillId="2" borderId="14" xfId="4" applyNumberFormat="1" applyFont="1" applyFill="1" applyBorder="1" applyAlignment="1" applyProtection="1">
      <alignment horizontal="left" wrapText="1" shrinkToFit="1" readingOrder="1"/>
      <protection locked="0"/>
    </xf>
    <xf numFmtId="44" fontId="2" fillId="2" borderId="12" xfId="4" applyFont="1" applyFill="1" applyBorder="1" applyAlignment="1" applyProtection="1">
      <alignment horizontal="center" vertical="top" wrapText="1"/>
      <protection locked="0"/>
    </xf>
    <xf numFmtId="44" fontId="2" fillId="2" borderId="13" xfId="4" applyFont="1" applyFill="1" applyBorder="1" applyAlignment="1" applyProtection="1">
      <alignment horizontal="center" vertical="top" wrapText="1"/>
      <protection locked="0"/>
    </xf>
    <xf numFmtId="44" fontId="2" fillId="2" borderId="14" xfId="4" applyFont="1" applyFill="1" applyBorder="1" applyAlignment="1" applyProtection="1">
      <alignment horizontal="center" vertical="top" wrapText="1"/>
      <protection locked="0"/>
    </xf>
    <xf numFmtId="44" fontId="2" fillId="2" borderId="18" xfId="4" applyFont="1" applyFill="1" applyBorder="1" applyAlignment="1" applyProtection="1">
      <alignment horizontal="left" vertical="top" wrapText="1"/>
      <protection locked="0"/>
    </xf>
    <xf numFmtId="44" fontId="2" fillId="2" borderId="20" xfId="4" applyFont="1" applyFill="1" applyBorder="1" applyAlignment="1" applyProtection="1">
      <alignment horizontal="left" vertical="top" wrapText="1"/>
      <protection locked="0"/>
    </xf>
    <xf numFmtId="44" fontId="2" fillId="2" borderId="12" xfId="4" applyFont="1" applyFill="1" applyBorder="1" applyAlignment="1" applyProtection="1">
      <alignment horizontal="center" wrapText="1"/>
      <protection locked="0"/>
    </xf>
    <xf numFmtId="44" fontId="2" fillId="2" borderId="13" xfId="4" applyFont="1" applyFill="1" applyBorder="1" applyAlignment="1" applyProtection="1">
      <alignment horizontal="center" wrapText="1"/>
      <protection locked="0"/>
    </xf>
    <xf numFmtId="44" fontId="2" fillId="2" borderId="14" xfId="4" applyFont="1" applyFill="1" applyBorder="1" applyAlignment="1" applyProtection="1">
      <alignment horizontal="center" wrapText="1"/>
      <protection locked="0"/>
    </xf>
    <xf numFmtId="0" fontId="2" fillId="2" borderId="18" xfId="3" applyFill="1" applyBorder="1" applyAlignment="1" applyProtection="1">
      <alignment horizontal="left" wrapText="1"/>
      <protection locked="0"/>
    </xf>
    <xf numFmtId="44" fontId="2" fillId="2" borderId="12" xfId="4" applyFont="1" applyFill="1" applyBorder="1" applyAlignment="1" applyProtection="1">
      <alignment horizontal="left" vertical="top" wrapText="1"/>
      <protection locked="0"/>
    </xf>
    <xf numFmtId="44" fontId="2" fillId="2" borderId="13" xfId="4" applyFont="1" applyFill="1" applyBorder="1" applyAlignment="1" applyProtection="1">
      <alignment horizontal="left" vertical="top" wrapText="1"/>
      <protection locked="0"/>
    </xf>
    <xf numFmtId="44" fontId="2" fillId="2" borderId="14" xfId="4" applyFont="1" applyFill="1" applyBorder="1" applyAlignment="1" applyProtection="1">
      <alignment horizontal="left" vertical="top" wrapText="1"/>
      <protection locked="0"/>
    </xf>
    <xf numFmtId="0" fontId="2" fillId="2" borderId="18" xfId="3" applyFill="1" applyBorder="1" applyAlignment="1" applyProtection="1">
      <alignment horizontal="left" vertical="top" wrapText="1"/>
      <protection locked="0"/>
    </xf>
    <xf numFmtId="0" fontId="2" fillId="2" borderId="16" xfId="3" applyFill="1" applyBorder="1" applyAlignment="1" applyProtection="1">
      <alignment horizontal="left" vertical="top" wrapText="1"/>
      <protection locked="0"/>
    </xf>
    <xf numFmtId="0" fontId="2" fillId="2" borderId="17" xfId="3" applyFill="1" applyBorder="1" applyAlignment="1" applyProtection="1">
      <alignment horizontal="left" vertical="top" wrapText="1"/>
      <protection locked="0"/>
    </xf>
    <xf numFmtId="0" fontId="2" fillId="2" borderId="23" xfId="3" applyFill="1" applyBorder="1" applyAlignment="1" applyProtection="1">
      <alignment horizontal="left" vertical="top" wrapText="1"/>
      <protection locked="0"/>
    </xf>
    <xf numFmtId="0" fontId="2" fillId="2" borderId="9" xfId="3" applyFill="1" applyBorder="1" applyAlignment="1" applyProtection="1">
      <alignment horizontal="left" vertical="top" wrapText="1"/>
      <protection locked="0"/>
    </xf>
    <xf numFmtId="0" fontId="2" fillId="2" borderId="10" xfId="3" applyFill="1" applyBorder="1" applyAlignment="1" applyProtection="1">
      <alignment horizontal="left" vertical="top" wrapText="1"/>
      <protection locked="0"/>
    </xf>
    <xf numFmtId="0" fontId="2" fillId="2" borderId="11" xfId="3" applyFill="1" applyBorder="1" applyAlignment="1" applyProtection="1">
      <alignment horizontal="left" vertical="top" wrapText="1"/>
      <protection locked="0"/>
    </xf>
    <xf numFmtId="0" fontId="2" fillId="0" borderId="1" xfId="3" applyBorder="1" applyAlignment="1">
      <alignment horizontal="left" wrapText="1"/>
    </xf>
    <xf numFmtId="0" fontId="2" fillId="0" borderId="0" xfId="3" applyAlignment="1">
      <alignment horizontal="left" wrapText="1"/>
    </xf>
    <xf numFmtId="0" fontId="2" fillId="0" borderId="2" xfId="3" applyBorder="1" applyAlignment="1">
      <alignment horizontal="left" wrapText="1"/>
    </xf>
    <xf numFmtId="0" fontId="9" fillId="0" borderId="19" xfId="0" applyFont="1" applyBorder="1" applyAlignment="1">
      <alignment horizontal="center"/>
    </xf>
    <xf numFmtId="0" fontId="9" fillId="0" borderId="0" xfId="0" applyFont="1" applyAlignment="1">
      <alignment horizontal="center"/>
    </xf>
    <xf numFmtId="0" fontId="14" fillId="0" borderId="98" xfId="6" applyFont="1" applyBorder="1" applyAlignment="1">
      <alignment horizontal="center" wrapText="1"/>
    </xf>
    <xf numFmtId="0" fontId="14" fillId="0" borderId="37" xfId="6" applyFont="1" applyBorder="1" applyAlignment="1">
      <alignment horizontal="center" wrapText="1"/>
    </xf>
    <xf numFmtId="0" fontId="14" fillId="0" borderId="48" xfId="6" applyFont="1" applyBorder="1" applyAlignment="1">
      <alignment horizontal="center" wrapText="1"/>
    </xf>
    <xf numFmtId="0" fontId="14" fillId="0" borderId="114" xfId="6" applyFont="1" applyBorder="1" applyAlignment="1">
      <alignment horizontal="center" wrapText="1"/>
    </xf>
    <xf numFmtId="0" fontId="3" fillId="0" borderId="0" xfId="0" applyFont="1" applyAlignment="1">
      <alignment horizontal="center"/>
    </xf>
    <xf numFmtId="0" fontId="4" fillId="4" borderId="0" xfId="0" applyFont="1" applyFill="1" applyAlignment="1" applyProtection="1">
      <alignment horizontal="center"/>
      <protection locked="0"/>
    </xf>
    <xf numFmtId="0" fontId="4" fillId="0" borderId="0" xfId="0" applyFont="1" applyAlignment="1">
      <alignment horizontal="center"/>
    </xf>
    <xf numFmtId="0" fontId="2" fillId="0" borderId="0" xfId="0" applyFont="1" applyAlignment="1">
      <alignment horizontal="left" wrapText="1"/>
    </xf>
    <xf numFmtId="0" fontId="0" fillId="0" borderId="0" xfId="0" applyAlignment="1">
      <alignment horizontal="left" wrapText="1"/>
    </xf>
    <xf numFmtId="0" fontId="14" fillId="0" borderId="75" xfId="6" applyFont="1" applyBorder="1" applyAlignment="1">
      <alignment horizontal="center" wrapText="1"/>
    </xf>
    <xf numFmtId="0" fontId="14" fillId="0" borderId="115" xfId="6" applyFont="1" applyBorder="1" applyAlignment="1">
      <alignment horizontal="center" wrapText="1"/>
    </xf>
    <xf numFmtId="0" fontId="2" fillId="5" borderId="99" xfId="0" applyFont="1" applyFill="1" applyBorder="1" applyAlignment="1">
      <alignment horizontal="center"/>
    </xf>
    <xf numFmtId="0" fontId="2" fillId="5" borderId="113" xfId="0" applyFont="1" applyFill="1" applyBorder="1" applyAlignment="1">
      <alignment horizontal="center"/>
    </xf>
    <xf numFmtId="0" fontId="2" fillId="5" borderId="100" xfId="0" applyFont="1" applyFill="1" applyBorder="1" applyAlignment="1">
      <alignment horizontal="center"/>
    </xf>
    <xf numFmtId="0" fontId="7" fillId="0" borderId="21"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39" xfId="3" applyFont="1" applyBorder="1" applyAlignment="1">
      <alignment horizontal="center" vertical="center" wrapText="1"/>
    </xf>
    <xf numFmtId="0" fontId="3" fillId="0" borderId="3" xfId="3" applyFont="1" applyBorder="1" applyAlignment="1">
      <alignment horizontal="center"/>
    </xf>
    <xf numFmtId="0" fontId="3" fillId="0" borderId="4" xfId="3" applyFont="1" applyBorder="1" applyAlignment="1">
      <alignment horizontal="center"/>
    </xf>
    <xf numFmtId="0" fontId="3" fillId="0" borderId="5" xfId="3" applyFont="1" applyBorder="1" applyAlignment="1">
      <alignment horizontal="center"/>
    </xf>
    <xf numFmtId="0" fontId="4" fillId="0" borderId="1" xfId="3" applyFont="1" applyBorder="1" applyAlignment="1">
      <alignment horizontal="center"/>
    </xf>
    <xf numFmtId="0" fontId="4" fillId="0" borderId="0" xfId="3" applyFont="1" applyAlignment="1">
      <alignment horizontal="center"/>
    </xf>
    <xf numFmtId="0" fontId="4" fillId="0" borderId="2" xfId="3" applyFont="1" applyBorder="1" applyAlignment="1">
      <alignment horizontal="center"/>
    </xf>
    <xf numFmtId="0" fontId="3" fillId="0" borderId="7" xfId="3" applyFont="1" applyBorder="1" applyAlignment="1">
      <alignment horizontal="center"/>
    </xf>
    <xf numFmtId="0" fontId="3" fillId="0" borderId="8" xfId="3" applyFont="1" applyBorder="1" applyAlignment="1">
      <alignment horizontal="center"/>
    </xf>
    <xf numFmtId="0" fontId="2" fillId="2" borderId="20" xfId="3" applyFill="1" applyBorder="1" applyAlignment="1" applyProtection="1">
      <alignment vertical="center" wrapText="1"/>
      <protection locked="0"/>
    </xf>
    <xf numFmtId="0" fontId="7" fillId="0" borderId="18" xfId="3" applyFont="1" applyBorder="1" applyAlignment="1">
      <alignment horizontal="center" vertical="center" wrapText="1"/>
    </xf>
    <xf numFmtId="0" fontId="2" fillId="0" borderId="18" xfId="3" applyBorder="1" applyAlignment="1">
      <alignment vertical="center" wrapText="1"/>
    </xf>
    <xf numFmtId="0" fontId="2" fillId="2" borderId="18" xfId="3" applyFill="1" applyBorder="1" applyAlignment="1" applyProtection="1">
      <alignment vertical="center" wrapText="1"/>
      <protection locked="0"/>
    </xf>
    <xf numFmtId="0" fontId="44" fillId="0" borderId="0" xfId="0" applyFont="1" applyAlignment="1">
      <alignment horizontal="left"/>
    </xf>
    <xf numFmtId="0" fontId="44" fillId="0" borderId="40" xfId="0" applyFont="1" applyBorder="1"/>
    <xf numFmtId="0" fontId="44" fillId="8" borderId="34" xfId="0" applyFont="1" applyFill="1" applyBorder="1"/>
    <xf numFmtId="0" fontId="5" fillId="0" borderId="0" xfId="0" applyFont="1" applyAlignment="1">
      <alignment horizontal="center" vertical="center"/>
    </xf>
    <xf numFmtId="0" fontId="2" fillId="0" borderId="17" xfId="0" applyFont="1" applyBorder="1" applyAlignment="1">
      <alignment horizontal="left"/>
    </xf>
    <xf numFmtId="0" fontId="46" fillId="16" borderId="94" xfId="0" applyFont="1" applyFill="1" applyBorder="1" applyAlignment="1">
      <alignment horizontal="center" vertical="top"/>
    </xf>
    <xf numFmtId="0" fontId="46" fillId="16" borderId="17" xfId="0" applyFont="1" applyFill="1" applyBorder="1" applyAlignment="1">
      <alignment horizontal="center" vertical="top"/>
    </xf>
    <xf numFmtId="0" fontId="49" fillId="0" borderId="9" xfId="0" applyFont="1" applyBorder="1" applyAlignment="1">
      <alignment horizontal="left" wrapText="1"/>
    </xf>
    <xf numFmtId="0" fontId="49" fillId="0" borderId="10" xfId="0" applyFont="1" applyBorder="1" applyAlignment="1">
      <alignment horizontal="left" wrapText="1"/>
    </xf>
    <xf numFmtId="0" fontId="7" fillId="8" borderId="12" xfId="0" applyFont="1" applyFill="1" applyBorder="1" applyAlignment="1">
      <alignment horizontal="center"/>
    </xf>
    <xf numFmtId="0" fontId="7" fillId="8" borderId="13" xfId="0" applyFont="1" applyFill="1" applyBorder="1" applyAlignment="1">
      <alignment horizontal="center"/>
    </xf>
    <xf numFmtId="0" fontId="7" fillId="8" borderId="15" xfId="0" applyFont="1" applyFill="1" applyBorder="1" applyAlignment="1">
      <alignment horizontal="center"/>
    </xf>
    <xf numFmtId="0" fontId="47" fillId="0" borderId="13" xfId="0" applyFont="1" applyBorder="1" applyAlignment="1">
      <alignment horizontal="center" wrapText="1"/>
    </xf>
    <xf numFmtId="0" fontId="17" fillId="15" borderId="21" xfId="0" applyFont="1" applyFill="1" applyBorder="1" applyAlignment="1">
      <alignment horizontal="left" vertical="center"/>
    </xf>
    <xf numFmtId="0" fontId="17" fillId="15" borderId="34" xfId="0" applyFont="1" applyFill="1" applyBorder="1" applyAlignment="1">
      <alignment horizontal="left" vertical="center"/>
    </xf>
    <xf numFmtId="0" fontId="46" fillId="13" borderId="12" xfId="0" applyFont="1" applyFill="1" applyBorder="1" applyAlignment="1">
      <alignment horizontal="center"/>
    </xf>
    <xf numFmtId="0" fontId="46" fillId="13" borderId="13" xfId="0" applyFont="1" applyFill="1" applyBorder="1" applyAlignment="1">
      <alignment horizontal="center"/>
    </xf>
    <xf numFmtId="0" fontId="2" fillId="0" borderId="19" xfId="0" applyFont="1" applyBorder="1" applyAlignment="1">
      <alignment horizontal="left"/>
    </xf>
    <xf numFmtId="0" fontId="2" fillId="0" borderId="0" xfId="0" applyFont="1" applyAlignment="1">
      <alignment horizontal="left"/>
    </xf>
    <xf numFmtId="0" fontId="7" fillId="19" borderId="12" xfId="0" applyFont="1" applyFill="1" applyBorder="1" applyAlignment="1">
      <alignment horizontal="center" wrapText="1"/>
    </xf>
    <xf numFmtId="0" fontId="7" fillId="19" borderId="13" xfId="0" applyFont="1" applyFill="1" applyBorder="1" applyAlignment="1">
      <alignment horizontal="center" wrapText="1"/>
    </xf>
    <xf numFmtId="0" fontId="15" fillId="0" borderId="0" xfId="0" applyFont="1" applyAlignment="1">
      <alignment horizontal="left" wrapText="1"/>
    </xf>
    <xf numFmtId="0" fontId="7" fillId="0" borderId="6" xfId="0" applyFont="1" applyBorder="1" applyAlignment="1">
      <alignment horizontal="center"/>
    </xf>
    <xf numFmtId="0" fontId="7" fillId="0" borderId="7" xfId="0" applyFont="1" applyBorder="1" applyAlignment="1">
      <alignment horizontal="center"/>
    </xf>
    <xf numFmtId="0" fontId="15" fillId="0" borderId="0" xfId="6" applyFont="1" applyAlignment="1">
      <alignment horizontal="center" wrapText="1"/>
    </xf>
    <xf numFmtId="0" fontId="0" fillId="0" borderId="0" xfId="0" applyAlignment="1">
      <alignment wrapText="1"/>
    </xf>
    <xf numFmtId="0" fontId="3" fillId="0" borderId="0" xfId="6" applyFont="1" applyAlignment="1">
      <alignment horizontal="center"/>
    </xf>
    <xf numFmtId="0" fontId="4" fillId="3" borderId="0" xfId="6" applyFont="1" applyFill="1" applyAlignment="1">
      <alignment horizontal="center"/>
    </xf>
    <xf numFmtId="0" fontId="4" fillId="0" borderId="0" xfId="6" applyFont="1" applyAlignment="1">
      <alignment horizontal="center"/>
    </xf>
    <xf numFmtId="0" fontId="26" fillId="0" borderId="0" xfId="6" applyFont="1" applyAlignment="1">
      <alignment horizontal="center" wrapText="1"/>
    </xf>
    <xf numFmtId="0" fontId="0" fillId="0" borderId="0" xfId="0" applyAlignment="1">
      <alignment horizontal="center" wrapText="1"/>
    </xf>
    <xf numFmtId="0" fontId="2" fillId="0" borderId="0" xfId="6" applyFont="1" applyAlignment="1">
      <alignment horizontal="left" wrapText="1"/>
    </xf>
    <xf numFmtId="0" fontId="19" fillId="0" borderId="10" xfId="6" applyFont="1" applyBorder="1" applyAlignment="1">
      <alignment horizontal="left" wrapText="1"/>
    </xf>
    <xf numFmtId="0" fontId="0" fillId="0" borderId="10" xfId="0" applyBorder="1" applyAlignment="1">
      <alignment wrapText="1"/>
    </xf>
    <xf numFmtId="0" fontId="4" fillId="0" borderId="0" xfId="6" applyFont="1" applyAlignment="1">
      <alignment horizontal="left"/>
    </xf>
    <xf numFmtId="0" fontId="19" fillId="0" borderId="58" xfId="6" applyFont="1" applyBorder="1" applyAlignment="1">
      <alignment horizontal="left" wrapText="1"/>
    </xf>
    <xf numFmtId="0" fontId="0" fillId="0" borderId="58" xfId="0" applyBorder="1" applyAlignment="1">
      <alignment wrapText="1"/>
    </xf>
    <xf numFmtId="0" fontId="12" fillId="0" borderId="34" xfId="6" applyFont="1" applyBorder="1" applyAlignment="1">
      <alignment horizontal="center" wrapText="1"/>
    </xf>
    <xf numFmtId="0" fontId="15" fillId="4" borderId="12" xfId="6" applyFont="1" applyFill="1" applyBorder="1" applyAlignment="1" applyProtection="1">
      <alignment horizontal="center"/>
      <protection locked="0"/>
    </xf>
    <xf numFmtId="0" fontId="15" fillId="4" borderId="85" xfId="6" applyFont="1" applyFill="1" applyBorder="1" applyAlignment="1" applyProtection="1">
      <alignment horizontal="center"/>
      <protection locked="0"/>
    </xf>
    <xf numFmtId="0" fontId="15" fillId="4" borderId="55" xfId="6" applyFont="1" applyFill="1" applyBorder="1" applyAlignment="1" applyProtection="1">
      <alignment horizontal="center"/>
      <protection locked="0"/>
    </xf>
    <xf numFmtId="0" fontId="15" fillId="4" borderId="87" xfId="6" applyFont="1" applyFill="1" applyBorder="1" applyAlignment="1" applyProtection="1">
      <alignment horizontal="center"/>
      <protection locked="0"/>
    </xf>
    <xf numFmtId="164" fontId="28" fillId="0" borderId="0" xfId="6" applyNumberFormat="1" applyFont="1" applyAlignment="1">
      <alignment horizontal="left" wrapText="1"/>
    </xf>
    <xf numFmtId="0" fontId="2" fillId="0" borderId="0" xfId="3"/>
    <xf numFmtId="0" fontId="30" fillId="0" borderId="0" xfId="6" applyFont="1" applyAlignment="1">
      <alignment horizontal="left" wrapText="1"/>
    </xf>
    <xf numFmtId="0" fontId="19" fillId="0" borderId="0" xfId="6" applyFont="1" applyAlignment="1">
      <alignment horizontal="left" wrapText="1"/>
    </xf>
    <xf numFmtId="0" fontId="2" fillId="0" borderId="0" xfId="3" applyAlignment="1">
      <alignment wrapText="1"/>
    </xf>
    <xf numFmtId="0" fontId="4" fillId="4" borderId="0" xfId="6" applyFont="1" applyFill="1" applyAlignment="1" applyProtection="1">
      <alignment horizontal="center"/>
      <protection locked="0"/>
    </xf>
    <xf numFmtId="0" fontId="28" fillId="0" borderId="0" xfId="6" applyFont="1" applyAlignment="1">
      <alignment horizontal="left" wrapText="1"/>
    </xf>
  </cellXfs>
  <cellStyles count="14">
    <cellStyle name="Comma" xfId="1" builtinId="3"/>
    <cellStyle name="Comma 2" xfId="8" xr:uid="{00000000-0005-0000-0000-000001000000}"/>
    <cellStyle name="Currency 2" xfId="4" xr:uid="{00000000-0005-0000-0000-000002000000}"/>
    <cellStyle name="Currency 2 2" xfId="11" xr:uid="{00000000-0005-0000-0000-000003000000}"/>
    <cellStyle name="Good" xfId="7" builtinId="26"/>
    <cellStyle name="Normal" xfId="0" builtinId="0"/>
    <cellStyle name="Normal 2 2" xfId="3" xr:uid="{00000000-0005-0000-0000-000006000000}"/>
    <cellStyle name="Normal 3" xfId="5" xr:uid="{00000000-0005-0000-0000-000007000000}"/>
    <cellStyle name="Normal_unit information table" xfId="6" xr:uid="{00000000-0005-0000-0000-000008000000}"/>
    <cellStyle name="Percent" xfId="2" builtinId="5"/>
    <cellStyle name="Percent 2" xfId="9" xr:uid="{00000000-0005-0000-0000-00000A000000}"/>
    <cellStyle name="Percent 2 2" xfId="12" xr:uid="{00000000-0005-0000-0000-00000B000000}"/>
    <cellStyle name="Percent 3" xfId="13" xr:uid="{00000000-0005-0000-0000-00000C000000}"/>
    <cellStyle name="Percent 4" xfId="10"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allastxgov-my.sharepoint.com/personal/jasmine_bazley_dallascityhall_com/Documents/Desktop/Developer%20NOFA/NOFA-Electronic-Workbook%20(2025).xlsx" TargetMode="External"/><Relationship Id="rId1" Type="http://schemas.openxmlformats.org/officeDocument/2006/relationships/externalLinkPath" Target="NOFA-Electronic-Workbook%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 Self"/>
      <sheetName val="3 Application Form"/>
      <sheetName val="5 Market Demand"/>
      <sheetName val="10 Replacement"/>
      <sheetName val="14 Schedule"/>
      <sheetName val="17 Budget -Rental"/>
      <sheetName val="17 Budget-Ownership"/>
      <sheetName val="18 Operating Budget"/>
      <sheetName val="19 30 Year Pro Forma"/>
      <sheetName val="20 Aff Rents"/>
      <sheetName val="20 Aff. Ownership"/>
    </sheetNames>
    <sheetDataSet>
      <sheetData sheetId="0"/>
      <sheetData sheetId="1"/>
      <sheetData sheetId="2"/>
      <sheetData sheetId="3"/>
      <sheetData sheetId="4"/>
      <sheetData sheetId="5"/>
      <sheetData sheetId="6"/>
      <sheetData sheetId="7">
        <row r="76">
          <cell r="C76">
            <v>0</v>
          </cell>
        </row>
        <row r="83">
          <cell r="C83"/>
        </row>
        <row r="84">
          <cell r="C84"/>
        </row>
        <row r="91">
          <cell r="C91">
            <v>0</v>
          </cell>
        </row>
        <row r="94">
          <cell r="C94"/>
        </row>
      </sheetData>
      <sheetData sheetId="8">
        <row r="27">
          <cell r="C27">
            <v>0</v>
          </cell>
        </row>
      </sheetData>
      <sheetData sheetId="9">
        <row r="45">
          <cell r="M45">
            <v>0</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9"/>
  <sheetViews>
    <sheetView workbookViewId="0">
      <selection activeCell="K15" sqref="K15"/>
    </sheetView>
  </sheetViews>
  <sheetFormatPr defaultColWidth="9.109375" defaultRowHeight="14.4"/>
  <cols>
    <col min="1" max="1" width="57" customWidth="1"/>
    <col min="2" max="3" width="13.6640625" customWidth="1"/>
    <col min="4" max="5" width="12.6640625" customWidth="1"/>
  </cols>
  <sheetData>
    <row r="1" spans="1:5">
      <c r="A1" s="636"/>
      <c r="B1" s="636"/>
      <c r="C1" s="636"/>
      <c r="D1" s="636"/>
      <c r="E1" s="392"/>
    </row>
    <row r="2" spans="1:5" ht="15.6">
      <c r="A2" s="322"/>
      <c r="B2" s="392"/>
      <c r="C2" s="392"/>
      <c r="D2" s="392"/>
      <c r="E2" s="345"/>
    </row>
    <row r="3" spans="1:5" ht="16.2" thickBot="1">
      <c r="A3" s="346" t="s">
        <v>0</v>
      </c>
      <c r="B3" s="392"/>
      <c r="C3" s="392"/>
      <c r="D3" s="392"/>
      <c r="E3" s="345"/>
    </row>
    <row r="4" spans="1:5" ht="16.8" thickBot="1">
      <c r="A4" s="347"/>
      <c r="B4" s="392"/>
      <c r="C4" s="392"/>
      <c r="D4" s="392"/>
      <c r="E4" s="345"/>
    </row>
    <row r="5" spans="1:5" ht="16.2" thickBot="1">
      <c r="A5" s="392"/>
      <c r="B5" s="637" t="s">
        <v>1</v>
      </c>
      <c r="C5" s="638"/>
      <c r="D5" s="637" t="s">
        <v>2</v>
      </c>
      <c r="E5" s="638"/>
    </row>
    <row r="6" spans="1:5" ht="18" thickBot="1">
      <c r="A6" s="348"/>
      <c r="B6" s="349" t="s">
        <v>3</v>
      </c>
      <c r="C6" s="350" t="s">
        <v>336</v>
      </c>
      <c r="D6" s="351" t="s">
        <v>3</v>
      </c>
      <c r="E6" s="351" t="s">
        <v>4</v>
      </c>
    </row>
    <row r="7" spans="1:5" ht="16.2" thickBot="1">
      <c r="A7" s="412" t="s">
        <v>305</v>
      </c>
      <c r="B7" s="422">
        <v>21</v>
      </c>
      <c r="C7" s="423">
        <v>21</v>
      </c>
      <c r="D7" s="414">
        <f>SUM(D8:D11)</f>
        <v>0</v>
      </c>
      <c r="E7" s="414">
        <f>SUM(E8:E11)</f>
        <v>0</v>
      </c>
    </row>
    <row r="8" spans="1:5" ht="15.6">
      <c r="A8" s="353" t="s">
        <v>306</v>
      </c>
      <c r="B8" s="371">
        <v>3</v>
      </c>
      <c r="C8" s="372">
        <v>3</v>
      </c>
      <c r="D8" s="373"/>
      <c r="E8" s="373"/>
    </row>
    <row r="9" spans="1:5" ht="15.6">
      <c r="A9" s="354" t="s">
        <v>307</v>
      </c>
      <c r="B9" s="374">
        <v>10</v>
      </c>
      <c r="C9" s="375">
        <v>13</v>
      </c>
      <c r="D9" s="376"/>
      <c r="E9" s="376"/>
    </row>
    <row r="10" spans="1:5" ht="15.6">
      <c r="A10" s="354" t="s">
        <v>308</v>
      </c>
      <c r="B10" s="374">
        <v>5</v>
      </c>
      <c r="C10" s="375">
        <v>5</v>
      </c>
      <c r="D10" s="376"/>
      <c r="E10" s="376"/>
    </row>
    <row r="11" spans="1:5" ht="16.2" thickBot="1">
      <c r="A11" s="354" t="s">
        <v>309</v>
      </c>
      <c r="B11" s="374">
        <v>3</v>
      </c>
      <c r="C11" s="375" t="s">
        <v>5</v>
      </c>
      <c r="D11" s="376"/>
      <c r="E11" s="403"/>
    </row>
    <row r="12" spans="1:5" ht="16.2" thickBot="1">
      <c r="A12" s="418" t="s">
        <v>310</v>
      </c>
      <c r="B12" s="425">
        <v>40</v>
      </c>
      <c r="C12" s="423">
        <v>47</v>
      </c>
      <c r="D12" s="414">
        <f>SUM(D13:D18)</f>
        <v>0</v>
      </c>
      <c r="E12" s="414">
        <f>SUM(E13:E18)</f>
        <v>0</v>
      </c>
    </row>
    <row r="13" spans="1:5" ht="15.6">
      <c r="A13" s="407" t="s">
        <v>311</v>
      </c>
      <c r="B13" s="429">
        <v>10</v>
      </c>
      <c r="C13" s="382">
        <v>10</v>
      </c>
      <c r="D13" s="370"/>
      <c r="E13" s="370"/>
    </row>
    <row r="14" spans="1:5" ht="15.6">
      <c r="A14" s="404" t="s">
        <v>312</v>
      </c>
      <c r="B14" s="426">
        <v>16</v>
      </c>
      <c r="C14" s="378">
        <v>16</v>
      </c>
      <c r="D14" s="373"/>
      <c r="E14" s="373"/>
    </row>
    <row r="15" spans="1:5" ht="15.6">
      <c r="A15" s="404" t="s">
        <v>313</v>
      </c>
      <c r="B15" s="426">
        <v>5</v>
      </c>
      <c r="C15" s="378">
        <v>5</v>
      </c>
      <c r="D15" s="373"/>
      <c r="E15" s="373"/>
    </row>
    <row r="16" spans="1:5" ht="15.6">
      <c r="A16" s="404" t="s">
        <v>314</v>
      </c>
      <c r="B16" s="427">
        <v>4</v>
      </c>
      <c r="C16" s="380">
        <v>4</v>
      </c>
      <c r="D16" s="376"/>
      <c r="E16" s="376"/>
    </row>
    <row r="17" spans="1:5" ht="15.6">
      <c r="A17" s="404" t="s">
        <v>315</v>
      </c>
      <c r="B17" s="427">
        <v>5</v>
      </c>
      <c r="C17" s="380">
        <v>5</v>
      </c>
      <c r="D17" s="376"/>
      <c r="E17" s="376"/>
    </row>
    <row r="18" spans="1:5" ht="16.2" thickBot="1">
      <c r="A18" s="415" t="s">
        <v>316</v>
      </c>
      <c r="B18" s="427" t="s">
        <v>5</v>
      </c>
      <c r="C18" s="380">
        <v>7</v>
      </c>
      <c r="D18" s="376"/>
      <c r="E18" s="376"/>
    </row>
    <row r="19" spans="1:5" ht="16.2" thickBot="1">
      <c r="A19" s="428" t="s">
        <v>317</v>
      </c>
      <c r="B19" s="422">
        <v>53</v>
      </c>
      <c r="C19" s="423">
        <v>56</v>
      </c>
      <c r="D19" s="414">
        <f>SUM(D20:D23)</f>
        <v>0</v>
      </c>
      <c r="E19" s="414">
        <f>SUM(E20:E23)</f>
        <v>0</v>
      </c>
    </row>
    <row r="20" spans="1:5" ht="15.6">
      <c r="A20" s="352" t="s">
        <v>318</v>
      </c>
      <c r="B20" s="381">
        <v>20</v>
      </c>
      <c r="C20" s="382">
        <v>20</v>
      </c>
      <c r="D20" s="370"/>
      <c r="E20" s="370"/>
    </row>
    <row r="21" spans="1:5" ht="15.6">
      <c r="A21" s="353" t="s">
        <v>319</v>
      </c>
      <c r="B21" s="381">
        <v>10</v>
      </c>
      <c r="C21" s="382">
        <v>13</v>
      </c>
      <c r="D21" s="370"/>
      <c r="E21" s="370"/>
    </row>
    <row r="22" spans="1:5" ht="15.6">
      <c r="A22" s="353" t="s">
        <v>320</v>
      </c>
      <c r="B22" s="377">
        <v>8</v>
      </c>
      <c r="C22" s="378">
        <v>8</v>
      </c>
      <c r="D22" s="373"/>
      <c r="E22" s="370"/>
    </row>
    <row r="23" spans="1:5" ht="16.2" thickBot="1">
      <c r="A23" s="354" t="s">
        <v>321</v>
      </c>
      <c r="B23" s="379">
        <v>15</v>
      </c>
      <c r="C23" s="380">
        <v>15</v>
      </c>
      <c r="D23" s="373"/>
      <c r="E23" s="370"/>
    </row>
    <row r="24" spans="1:5" ht="16.2" thickBot="1">
      <c r="A24" s="412" t="s">
        <v>322</v>
      </c>
      <c r="B24" s="422">
        <v>27</v>
      </c>
      <c r="C24" s="423">
        <v>27</v>
      </c>
      <c r="D24" s="424">
        <f>SUM(D25:D28)</f>
        <v>0</v>
      </c>
      <c r="E24" s="424">
        <f>SUM(E25:E28)</f>
        <v>0</v>
      </c>
    </row>
    <row r="25" spans="1:5" ht="15.6">
      <c r="A25" s="352" t="s">
        <v>323</v>
      </c>
      <c r="B25" s="381">
        <v>10</v>
      </c>
      <c r="C25" s="382">
        <v>10</v>
      </c>
      <c r="D25" s="370"/>
      <c r="E25" s="370"/>
    </row>
    <row r="26" spans="1:5" ht="15.6">
      <c r="A26" s="353" t="s">
        <v>324</v>
      </c>
      <c r="B26" s="377">
        <v>8</v>
      </c>
      <c r="C26" s="378">
        <v>8</v>
      </c>
      <c r="D26" s="373"/>
      <c r="E26" s="373"/>
    </row>
    <row r="27" spans="1:5" ht="15.6">
      <c r="A27" s="353" t="s">
        <v>325</v>
      </c>
      <c r="B27" s="377">
        <v>6</v>
      </c>
      <c r="C27" s="378">
        <v>6</v>
      </c>
      <c r="D27" s="373"/>
      <c r="E27" s="373"/>
    </row>
    <row r="28" spans="1:5" ht="16.2" thickBot="1">
      <c r="A28" s="354" t="s">
        <v>326</v>
      </c>
      <c r="B28" s="379">
        <v>3</v>
      </c>
      <c r="C28" s="380">
        <v>3</v>
      </c>
      <c r="D28" s="376"/>
      <c r="E28" s="376"/>
    </row>
    <row r="29" spans="1:5" ht="16.2" thickBot="1">
      <c r="A29" s="412" t="s">
        <v>327</v>
      </c>
      <c r="B29" s="413">
        <v>28</v>
      </c>
      <c r="C29" s="413">
        <v>18</v>
      </c>
      <c r="D29" s="414">
        <f>SUM(D30:D35)</f>
        <v>0</v>
      </c>
      <c r="E29" s="414">
        <f>SUM(E30:E35)</f>
        <v>0</v>
      </c>
    </row>
    <row r="30" spans="1:5" ht="15.6">
      <c r="A30" s="407" t="s">
        <v>328</v>
      </c>
      <c r="B30" s="408">
        <v>10</v>
      </c>
      <c r="C30" s="408">
        <v>10</v>
      </c>
      <c r="D30" s="409"/>
      <c r="E30" s="409"/>
    </row>
    <row r="31" spans="1:5" ht="15.6">
      <c r="A31" s="404" t="s">
        <v>329</v>
      </c>
      <c r="B31" s="405">
        <v>10</v>
      </c>
      <c r="C31" s="405" t="s">
        <v>5</v>
      </c>
      <c r="D31" s="406"/>
      <c r="E31" s="411"/>
    </row>
    <row r="32" spans="1:5" ht="15.6">
      <c r="A32" s="404" t="s">
        <v>330</v>
      </c>
      <c r="B32" s="405">
        <v>2</v>
      </c>
      <c r="C32" s="405">
        <v>2</v>
      </c>
      <c r="D32" s="406"/>
      <c r="E32" s="406"/>
    </row>
    <row r="33" spans="1:11" ht="15.6">
      <c r="A33" s="404" t="s">
        <v>337</v>
      </c>
      <c r="B33" s="405">
        <v>2</v>
      </c>
      <c r="C33" s="405">
        <v>2</v>
      </c>
      <c r="D33" s="406"/>
      <c r="E33" s="406"/>
    </row>
    <row r="34" spans="1:11" ht="15.6">
      <c r="A34" s="404" t="s">
        <v>331</v>
      </c>
      <c r="B34" s="405">
        <v>2</v>
      </c>
      <c r="C34" s="405">
        <v>2</v>
      </c>
      <c r="D34" s="406"/>
      <c r="E34" s="406"/>
    </row>
    <row r="35" spans="1:11" ht="16.2" thickBot="1">
      <c r="A35" s="415" t="s">
        <v>332</v>
      </c>
      <c r="B35" s="416">
        <v>2</v>
      </c>
      <c r="C35" s="416">
        <v>2</v>
      </c>
      <c r="D35" s="417"/>
      <c r="E35" s="417"/>
    </row>
    <row r="36" spans="1:11" ht="16.2" thickBot="1">
      <c r="A36" s="418" t="s">
        <v>335</v>
      </c>
      <c r="B36" s="419">
        <v>-10</v>
      </c>
      <c r="C36" s="420">
        <v>-10</v>
      </c>
      <c r="D36" s="421">
        <f>-10</f>
        <v>-10</v>
      </c>
      <c r="E36" s="421">
        <f>-10</f>
        <v>-10</v>
      </c>
      <c r="K36" s="410"/>
    </row>
    <row r="37" spans="1:11" ht="16.2" thickBot="1">
      <c r="A37" s="355" t="s">
        <v>6</v>
      </c>
      <c r="B37" s="383">
        <f>SUM(B7+B12+B19+B24+B29)</f>
        <v>169</v>
      </c>
      <c r="C37" s="383">
        <f>SUM(C7+C12+C19+C24+C29)</f>
        <v>169</v>
      </c>
      <c r="D37" s="632">
        <f>SUM(D7+D12+D19+D24+D29)</f>
        <v>0</v>
      </c>
      <c r="E37" s="632">
        <f>SUM(E7+E12+E19+E24+E29)</f>
        <v>0</v>
      </c>
    </row>
    <row r="38" spans="1:11" ht="15.6">
      <c r="A38" s="356" t="s">
        <v>7</v>
      </c>
      <c r="B38" s="392"/>
      <c r="C38" s="392"/>
      <c r="D38" s="339">
        <f>D37/B37</f>
        <v>0</v>
      </c>
      <c r="E38" s="357"/>
    </row>
    <row r="39" spans="1:11" ht="15.6">
      <c r="A39" s="356" t="s">
        <v>8</v>
      </c>
      <c r="B39" s="392"/>
      <c r="C39" s="392"/>
      <c r="D39" s="344"/>
      <c r="E39" s="339">
        <f>E37/C37</f>
        <v>0</v>
      </c>
    </row>
  </sheetData>
  <mergeCells count="3">
    <mergeCell ref="A1:D1"/>
    <mergeCell ref="B5:C5"/>
    <mergeCell ref="D5:E5"/>
  </mergeCells>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54"/>
  <sheetViews>
    <sheetView tabSelected="1" topLeftCell="A32" workbookViewId="0">
      <selection activeCell="M31" sqref="M31"/>
    </sheetView>
  </sheetViews>
  <sheetFormatPr defaultColWidth="9.109375" defaultRowHeight="14.4"/>
  <cols>
    <col min="1" max="1" width="22.88671875" customWidth="1"/>
    <col min="6" max="6" width="11.33203125" customWidth="1"/>
    <col min="7" max="7" width="10.6640625" customWidth="1"/>
    <col min="8" max="8" width="10.33203125" customWidth="1"/>
    <col min="9" max="9" width="9.6640625" customWidth="1"/>
    <col min="10" max="10" width="10" customWidth="1"/>
    <col min="11" max="11" width="11.44140625" customWidth="1"/>
    <col min="12" max="12" width="11.5546875" customWidth="1"/>
    <col min="13" max="13" width="13" customWidth="1"/>
    <col min="14" max="14" width="11" customWidth="1"/>
  </cols>
  <sheetData>
    <row r="1" spans="1:14">
      <c r="A1" s="755" t="s">
        <v>588</v>
      </c>
      <c r="B1" s="755"/>
      <c r="C1" s="755"/>
      <c r="D1" s="755"/>
      <c r="E1" s="755"/>
      <c r="F1" s="755"/>
      <c r="G1" s="755"/>
      <c r="H1" s="755"/>
      <c r="I1" s="755"/>
      <c r="J1" s="755"/>
      <c r="K1" s="87"/>
      <c r="L1" s="87"/>
      <c r="M1" s="87"/>
      <c r="N1" s="87"/>
    </row>
    <row r="2" spans="1:14">
      <c r="A2" s="756"/>
      <c r="B2" s="756"/>
      <c r="C2" s="756"/>
      <c r="D2" s="756"/>
      <c r="E2" s="756"/>
      <c r="F2" s="756"/>
      <c r="G2" s="756"/>
      <c r="H2" s="756"/>
      <c r="I2" s="756"/>
      <c r="J2" s="756"/>
      <c r="K2" s="87"/>
      <c r="L2" s="87"/>
      <c r="M2" s="87"/>
      <c r="N2" s="87"/>
    </row>
    <row r="3" spans="1:14">
      <c r="A3" s="757" t="s">
        <v>217</v>
      </c>
      <c r="B3" s="757"/>
      <c r="C3" s="757"/>
      <c r="D3" s="757"/>
      <c r="E3" s="757"/>
      <c r="F3" s="757"/>
      <c r="G3" s="757"/>
      <c r="H3" s="757"/>
      <c r="I3" s="757"/>
      <c r="J3" s="757"/>
      <c r="K3" s="88"/>
      <c r="L3" s="88"/>
      <c r="M3" s="88"/>
      <c r="N3" s="88"/>
    </row>
    <row r="4" spans="1:14" ht="15.6">
      <c r="A4" s="89" t="s">
        <v>218</v>
      </c>
      <c r="B4" s="90"/>
      <c r="C4" s="91"/>
      <c r="D4" s="91"/>
      <c r="E4" s="91"/>
      <c r="F4" s="91"/>
      <c r="G4" s="91"/>
      <c r="H4" s="91"/>
      <c r="I4" s="91"/>
      <c r="J4" s="91"/>
      <c r="K4" s="88"/>
      <c r="L4" s="88"/>
      <c r="M4" s="88"/>
      <c r="N4" s="88"/>
    </row>
    <row r="5" spans="1:14" ht="15.6">
      <c r="A5" s="89"/>
      <c r="B5" s="90"/>
      <c r="C5" s="91"/>
      <c r="D5" s="91"/>
      <c r="E5" s="91"/>
      <c r="F5" s="91"/>
      <c r="G5" s="91"/>
      <c r="H5" s="91"/>
      <c r="I5" s="91"/>
      <c r="J5" s="91"/>
      <c r="K5" s="88"/>
      <c r="L5" s="88"/>
      <c r="M5" s="88"/>
      <c r="N5" s="88"/>
    </row>
    <row r="6" spans="1:14" ht="15" thickBot="1">
      <c r="A6" s="391" t="s">
        <v>219</v>
      </c>
      <c r="B6" s="87"/>
      <c r="C6" s="87"/>
      <c r="D6" s="87"/>
      <c r="E6" s="87"/>
      <c r="F6" s="87"/>
      <c r="G6" s="87"/>
      <c r="H6" s="87"/>
      <c r="I6" s="87"/>
      <c r="J6" s="87"/>
      <c r="K6" s="87"/>
      <c r="L6" s="87"/>
      <c r="M6" s="87"/>
      <c r="N6" s="87"/>
    </row>
    <row r="7" spans="1:14" ht="73.2" thickBot="1">
      <c r="A7" s="92" t="s">
        <v>220</v>
      </c>
      <c r="B7" s="93" t="s">
        <v>221</v>
      </c>
      <c r="C7" s="93" t="s">
        <v>222</v>
      </c>
      <c r="D7" s="93" t="s">
        <v>223</v>
      </c>
      <c r="E7" s="94" t="s">
        <v>224</v>
      </c>
      <c r="F7" s="93" t="s">
        <v>225</v>
      </c>
      <c r="G7" s="93" t="s">
        <v>226</v>
      </c>
      <c r="H7" s="93" t="s">
        <v>227</v>
      </c>
      <c r="I7" s="93" t="s">
        <v>228</v>
      </c>
      <c r="J7" s="93" t="s">
        <v>229</v>
      </c>
      <c r="K7" s="94" t="s">
        <v>230</v>
      </c>
      <c r="L7" s="93" t="s">
        <v>231</v>
      </c>
      <c r="M7" s="94" t="s">
        <v>232</v>
      </c>
      <c r="N7" s="93" t="s">
        <v>233</v>
      </c>
    </row>
    <row r="8" spans="1:14">
      <c r="A8" s="95"/>
      <c r="B8" s="96"/>
      <c r="C8" s="97"/>
      <c r="D8" s="98"/>
      <c r="E8" s="99"/>
      <c r="F8" s="327"/>
      <c r="G8" s="100"/>
      <c r="H8" s="100"/>
      <c r="I8" s="101">
        <f>F8+H8</f>
        <v>0</v>
      </c>
      <c r="J8" s="102">
        <f t="shared" ref="J8:J20" si="0">(F8+H8)*B8</f>
        <v>0</v>
      </c>
      <c r="K8" s="103"/>
      <c r="L8" s="104">
        <f t="shared" ref="L8:L20" si="1">F8+H8+K8</f>
        <v>0</v>
      </c>
      <c r="M8" s="105"/>
      <c r="N8" s="633"/>
    </row>
    <row r="9" spans="1:14">
      <c r="A9" s="106"/>
      <c r="B9" s="325"/>
      <c r="C9" s="107"/>
      <c r="D9" s="108"/>
      <c r="E9" s="109"/>
      <c r="F9" s="110"/>
      <c r="G9" s="331"/>
      <c r="H9" s="331"/>
      <c r="I9" s="111">
        <f t="shared" ref="I9:I20" si="2">F9+H9</f>
        <v>0</v>
      </c>
      <c r="J9" s="102">
        <f t="shared" si="0"/>
        <v>0</v>
      </c>
      <c r="K9" s="112"/>
      <c r="L9" s="104">
        <f t="shared" si="1"/>
        <v>0</v>
      </c>
      <c r="M9" s="105"/>
      <c r="N9" s="634"/>
    </row>
    <row r="10" spans="1:14">
      <c r="A10" s="106"/>
      <c r="B10" s="325"/>
      <c r="C10" s="107"/>
      <c r="D10" s="108"/>
      <c r="E10" s="109"/>
      <c r="F10" s="110"/>
      <c r="G10" s="331"/>
      <c r="H10" s="331"/>
      <c r="I10" s="111">
        <f t="shared" si="2"/>
        <v>0</v>
      </c>
      <c r="J10" s="102">
        <f t="shared" si="0"/>
        <v>0</v>
      </c>
      <c r="K10" s="112"/>
      <c r="L10" s="104">
        <f t="shared" si="1"/>
        <v>0</v>
      </c>
      <c r="M10" s="113"/>
      <c r="N10" s="153"/>
    </row>
    <row r="11" spans="1:14">
      <c r="A11" s="106"/>
      <c r="B11" s="325"/>
      <c r="C11" s="107"/>
      <c r="D11" s="108"/>
      <c r="E11" s="109"/>
      <c r="F11" s="110"/>
      <c r="G11" s="331"/>
      <c r="H11" s="331"/>
      <c r="I11" s="111">
        <f t="shared" si="2"/>
        <v>0</v>
      </c>
      <c r="J11" s="102">
        <f t="shared" si="0"/>
        <v>0</v>
      </c>
      <c r="K11" s="112"/>
      <c r="L11" s="104">
        <f t="shared" si="1"/>
        <v>0</v>
      </c>
      <c r="M11" s="113"/>
      <c r="N11" s="153"/>
    </row>
    <row r="12" spans="1:14">
      <c r="A12" s="106"/>
      <c r="B12" s="325"/>
      <c r="C12" s="107"/>
      <c r="D12" s="108"/>
      <c r="E12" s="109"/>
      <c r="F12" s="110"/>
      <c r="G12" s="331"/>
      <c r="H12" s="331"/>
      <c r="I12" s="111">
        <f t="shared" si="2"/>
        <v>0</v>
      </c>
      <c r="J12" s="102">
        <f t="shared" si="0"/>
        <v>0</v>
      </c>
      <c r="K12" s="112"/>
      <c r="L12" s="104">
        <f t="shared" si="1"/>
        <v>0</v>
      </c>
      <c r="M12" s="113"/>
      <c r="N12" s="153"/>
    </row>
    <row r="13" spans="1:14">
      <c r="A13" s="106"/>
      <c r="B13" s="325"/>
      <c r="C13" s="107"/>
      <c r="D13" s="108"/>
      <c r="E13" s="109"/>
      <c r="F13" s="110"/>
      <c r="G13" s="331"/>
      <c r="H13" s="331"/>
      <c r="I13" s="111">
        <f t="shared" si="2"/>
        <v>0</v>
      </c>
      <c r="J13" s="102">
        <f t="shared" si="0"/>
        <v>0</v>
      </c>
      <c r="K13" s="112"/>
      <c r="L13" s="104">
        <f t="shared" si="1"/>
        <v>0</v>
      </c>
      <c r="M13" s="113"/>
      <c r="N13" s="153"/>
    </row>
    <row r="14" spans="1:14">
      <c r="A14" s="106"/>
      <c r="B14" s="325"/>
      <c r="C14" s="107"/>
      <c r="D14" s="108"/>
      <c r="E14" s="109"/>
      <c r="F14" s="110"/>
      <c r="G14" s="331"/>
      <c r="H14" s="331"/>
      <c r="I14" s="111">
        <f t="shared" si="2"/>
        <v>0</v>
      </c>
      <c r="J14" s="102">
        <f t="shared" si="0"/>
        <v>0</v>
      </c>
      <c r="K14" s="112"/>
      <c r="L14" s="104">
        <f t="shared" si="1"/>
        <v>0</v>
      </c>
      <c r="M14" s="113"/>
      <c r="N14" s="153"/>
    </row>
    <row r="15" spans="1:14">
      <c r="A15" s="106"/>
      <c r="B15" s="325"/>
      <c r="C15" s="107"/>
      <c r="D15" s="108"/>
      <c r="E15" s="109"/>
      <c r="F15" s="110"/>
      <c r="G15" s="331"/>
      <c r="H15" s="331"/>
      <c r="I15" s="111">
        <f t="shared" si="2"/>
        <v>0</v>
      </c>
      <c r="J15" s="102">
        <f t="shared" si="0"/>
        <v>0</v>
      </c>
      <c r="K15" s="112"/>
      <c r="L15" s="104">
        <f t="shared" si="1"/>
        <v>0</v>
      </c>
      <c r="M15" s="113"/>
      <c r="N15" s="153"/>
    </row>
    <row r="16" spans="1:14">
      <c r="A16" s="106"/>
      <c r="B16" s="325"/>
      <c r="C16" s="107"/>
      <c r="D16" s="108"/>
      <c r="E16" s="109"/>
      <c r="F16" s="110"/>
      <c r="G16" s="331"/>
      <c r="H16" s="331"/>
      <c r="I16" s="111">
        <f t="shared" si="2"/>
        <v>0</v>
      </c>
      <c r="J16" s="102">
        <f t="shared" si="0"/>
        <v>0</v>
      </c>
      <c r="K16" s="112"/>
      <c r="L16" s="104">
        <f t="shared" si="1"/>
        <v>0</v>
      </c>
      <c r="M16" s="113"/>
      <c r="N16" s="153"/>
    </row>
    <row r="17" spans="1:14">
      <c r="A17" s="114"/>
      <c r="B17" s="331"/>
      <c r="C17" s="107"/>
      <c r="D17" s="108"/>
      <c r="E17" s="109"/>
      <c r="F17" s="110"/>
      <c r="G17" s="331"/>
      <c r="H17" s="331"/>
      <c r="I17" s="111">
        <f t="shared" si="2"/>
        <v>0</v>
      </c>
      <c r="J17" s="102">
        <f t="shared" si="0"/>
        <v>0</v>
      </c>
      <c r="K17" s="112"/>
      <c r="L17" s="104">
        <f t="shared" si="1"/>
        <v>0</v>
      </c>
      <c r="M17" s="113"/>
      <c r="N17" s="153"/>
    </row>
    <row r="18" spans="1:14">
      <c r="A18" s="115"/>
      <c r="B18" s="331"/>
      <c r="C18" s="107"/>
      <c r="D18" s="108"/>
      <c r="E18" s="109"/>
      <c r="F18" s="110"/>
      <c r="G18" s="325"/>
      <c r="H18" s="325"/>
      <c r="I18" s="111">
        <f t="shared" si="2"/>
        <v>0</v>
      </c>
      <c r="J18" s="102">
        <f t="shared" si="0"/>
        <v>0</v>
      </c>
      <c r="K18" s="112"/>
      <c r="L18" s="104">
        <f t="shared" si="1"/>
        <v>0</v>
      </c>
      <c r="M18" s="113"/>
      <c r="N18" s="153"/>
    </row>
    <row r="19" spans="1:14">
      <c r="A19" s="114"/>
      <c r="B19" s="331"/>
      <c r="C19" s="107"/>
      <c r="D19" s="108"/>
      <c r="E19" s="109"/>
      <c r="F19" s="110"/>
      <c r="G19" s="325"/>
      <c r="H19" s="325"/>
      <c r="I19" s="111">
        <f t="shared" si="2"/>
        <v>0</v>
      </c>
      <c r="J19" s="102">
        <f t="shared" si="0"/>
        <v>0</v>
      </c>
      <c r="K19" s="112"/>
      <c r="L19" s="104">
        <f t="shared" si="1"/>
        <v>0</v>
      </c>
      <c r="M19" s="113"/>
      <c r="N19" s="153"/>
    </row>
    <row r="20" spans="1:14" ht="15" thickBot="1">
      <c r="A20" s="116"/>
      <c r="B20" s="337"/>
      <c r="C20" s="117"/>
      <c r="D20" s="118"/>
      <c r="E20" s="119"/>
      <c r="F20" s="120"/>
      <c r="G20" s="337"/>
      <c r="H20" s="337"/>
      <c r="I20" s="121">
        <f t="shared" si="2"/>
        <v>0</v>
      </c>
      <c r="J20" s="122">
        <f t="shared" si="0"/>
        <v>0</v>
      </c>
      <c r="K20" s="337"/>
      <c r="L20" s="123">
        <f t="shared" si="1"/>
        <v>0</v>
      </c>
      <c r="M20" s="124"/>
      <c r="N20" s="635"/>
    </row>
    <row r="21" spans="1:14" ht="15.6" thickTop="1" thickBot="1">
      <c r="A21" s="125" t="s">
        <v>234</v>
      </c>
      <c r="B21" s="126">
        <f>SUM(B8:B20)</f>
        <v>0</v>
      </c>
      <c r="C21" s="127"/>
      <c r="D21" s="127"/>
      <c r="E21" s="128"/>
      <c r="F21" s="129"/>
      <c r="G21" s="130"/>
      <c r="H21" s="131"/>
      <c r="I21" s="132" t="s">
        <v>235</v>
      </c>
      <c r="J21" s="133">
        <f>SUM(J8:J20)</f>
        <v>0</v>
      </c>
      <c r="K21" s="758"/>
      <c r="L21" s="758"/>
      <c r="M21" s="87"/>
      <c r="N21" s="87"/>
    </row>
    <row r="22" spans="1:14" ht="15" thickTop="1">
      <c r="A22" s="88"/>
      <c r="B22" s="134"/>
      <c r="C22" s="88"/>
      <c r="D22" s="88"/>
      <c r="E22" s="135"/>
      <c r="F22" s="136"/>
      <c r="G22" s="136"/>
      <c r="H22" s="136"/>
      <c r="I22" s="136"/>
      <c r="J22" s="136"/>
      <c r="K22" s="759"/>
      <c r="L22" s="759"/>
      <c r="M22" s="87"/>
      <c r="N22" s="87"/>
    </row>
    <row r="23" spans="1:14" ht="15" thickBot="1">
      <c r="A23" s="391" t="s">
        <v>236</v>
      </c>
      <c r="B23" s="134"/>
      <c r="C23" s="88"/>
      <c r="D23" s="88"/>
      <c r="E23" s="135"/>
      <c r="F23" s="136"/>
      <c r="G23" s="136"/>
      <c r="H23" s="136"/>
      <c r="I23" s="136"/>
      <c r="J23" s="136"/>
      <c r="K23" s="759"/>
      <c r="L23" s="759"/>
      <c r="M23" s="87"/>
      <c r="N23" s="87"/>
    </row>
    <row r="24" spans="1:14" ht="37.799999999999997" thickTop="1" thickBot="1">
      <c r="A24" s="137" t="s">
        <v>220</v>
      </c>
      <c r="B24" s="138" t="s">
        <v>237</v>
      </c>
      <c r="C24" s="139" t="s">
        <v>238</v>
      </c>
      <c r="D24" s="139" t="s">
        <v>223</v>
      </c>
      <c r="E24" s="140"/>
      <c r="F24" s="141"/>
      <c r="G24" s="142"/>
      <c r="H24" s="142"/>
      <c r="I24" s="143" t="s">
        <v>239</v>
      </c>
      <c r="J24" s="144" t="s">
        <v>240</v>
      </c>
      <c r="K24" s="753"/>
      <c r="L24" s="753"/>
      <c r="M24" s="87"/>
      <c r="N24" s="87"/>
    </row>
    <row r="25" spans="1:14">
      <c r="A25" s="145"/>
      <c r="B25" s="146"/>
      <c r="C25" s="147"/>
      <c r="D25" s="146"/>
      <c r="E25" s="148"/>
      <c r="F25" s="149"/>
      <c r="G25" s="149"/>
      <c r="H25" s="149"/>
      <c r="I25" s="150"/>
      <c r="J25" s="151">
        <f>I25*B25</f>
        <v>0</v>
      </c>
      <c r="K25" s="753"/>
      <c r="L25" s="753"/>
      <c r="M25" s="87"/>
      <c r="N25" s="87"/>
    </row>
    <row r="26" spans="1:14">
      <c r="A26" s="152"/>
      <c r="B26" s="153"/>
      <c r="C26" s="154"/>
      <c r="D26" s="153"/>
      <c r="E26" s="148"/>
      <c r="F26" s="149"/>
      <c r="G26" s="149"/>
      <c r="H26" s="149"/>
      <c r="I26" s="155"/>
      <c r="J26" s="156">
        <f>I26*B26</f>
        <v>0</v>
      </c>
      <c r="K26" s="753"/>
      <c r="L26" s="753"/>
      <c r="M26" s="87"/>
      <c r="N26" s="87"/>
    </row>
    <row r="27" spans="1:14" ht="15" thickBot="1">
      <c r="A27" s="157"/>
      <c r="B27" s="158"/>
      <c r="C27" s="159"/>
      <c r="D27" s="158"/>
      <c r="E27" s="160"/>
      <c r="F27" s="161"/>
      <c r="G27" s="161"/>
      <c r="H27" s="161"/>
      <c r="I27" s="162"/>
      <c r="J27" s="163">
        <f>I27*B27</f>
        <v>0</v>
      </c>
      <c r="K27" s="753"/>
      <c r="L27" s="753"/>
      <c r="M27" s="87"/>
      <c r="N27" s="87"/>
    </row>
    <row r="28" spans="1:14" ht="15" thickBot="1">
      <c r="A28" s="164" t="s">
        <v>234</v>
      </c>
      <c r="B28" s="165">
        <f>SUM(B25:B27)</f>
        <v>0</v>
      </c>
      <c r="C28" s="166"/>
      <c r="D28" s="167"/>
      <c r="E28" s="168"/>
      <c r="F28" s="169"/>
      <c r="G28" s="130"/>
      <c r="H28" s="169"/>
      <c r="I28" s="170" t="s">
        <v>235</v>
      </c>
      <c r="J28" s="171">
        <f>SUM(J25:J27)</f>
        <v>0</v>
      </c>
      <c r="K28" s="753"/>
      <c r="L28" s="753"/>
      <c r="M28" s="87"/>
      <c r="N28" s="87"/>
    </row>
    <row r="29" spans="1:14" ht="15" thickTop="1">
      <c r="A29" s="88"/>
      <c r="B29" s="87"/>
      <c r="C29" s="87"/>
      <c r="D29" s="87"/>
      <c r="E29" s="87"/>
      <c r="F29" s="87"/>
      <c r="G29" s="87"/>
      <c r="H29" s="87"/>
      <c r="I29" s="87"/>
      <c r="J29" s="87"/>
      <c r="K29" s="753"/>
      <c r="L29" s="753"/>
      <c r="M29" s="87"/>
      <c r="N29" s="87"/>
    </row>
    <row r="30" spans="1:14" ht="15" thickBot="1">
      <c r="A30" s="391" t="s">
        <v>241</v>
      </c>
      <c r="B30" s="87"/>
      <c r="C30" s="87"/>
      <c r="D30" s="87"/>
      <c r="E30" s="87"/>
      <c r="F30" s="87"/>
      <c r="G30" s="87"/>
      <c r="H30" s="87"/>
      <c r="I30" s="87"/>
      <c r="J30" s="87"/>
      <c r="K30" s="753"/>
      <c r="L30" s="753"/>
      <c r="M30" s="87"/>
      <c r="N30" s="87"/>
    </row>
    <row r="31" spans="1:14" ht="37.799999999999997" thickTop="1" thickBot="1">
      <c r="A31" s="137"/>
      <c r="B31" s="138" t="s">
        <v>237</v>
      </c>
      <c r="C31" s="139" t="s">
        <v>238</v>
      </c>
      <c r="D31" s="172" t="s">
        <v>223</v>
      </c>
      <c r="E31" s="140"/>
      <c r="F31" s="141"/>
      <c r="G31" s="142"/>
      <c r="H31" s="173"/>
      <c r="I31" s="143" t="s">
        <v>239</v>
      </c>
      <c r="J31" s="144" t="s">
        <v>242</v>
      </c>
      <c r="K31" s="754"/>
      <c r="L31" s="754"/>
      <c r="M31" s="87"/>
      <c r="N31" s="87"/>
    </row>
    <row r="32" spans="1:14">
      <c r="A32" s="145"/>
      <c r="B32" s="146"/>
      <c r="C32" s="174"/>
      <c r="D32" s="175"/>
      <c r="E32" s="148"/>
      <c r="F32" s="149"/>
      <c r="G32" s="149"/>
      <c r="H32" s="176"/>
      <c r="I32" s="150"/>
      <c r="J32" s="177">
        <f>I32*B32</f>
        <v>0</v>
      </c>
      <c r="K32" s="87"/>
      <c r="L32" s="87"/>
      <c r="M32" s="87"/>
      <c r="N32" s="87"/>
    </row>
    <row r="33" spans="1:14">
      <c r="A33" s="152"/>
      <c r="B33" s="153"/>
      <c r="C33" s="154"/>
      <c r="D33" s="113"/>
      <c r="E33" s="148"/>
      <c r="F33" s="149"/>
      <c r="G33" s="149"/>
      <c r="H33" s="176"/>
      <c r="I33" s="155"/>
      <c r="J33" s="178">
        <f>I33*B33</f>
        <v>0</v>
      </c>
      <c r="K33" s="87"/>
      <c r="L33" s="87"/>
      <c r="M33" s="87"/>
      <c r="N33" s="87"/>
    </row>
    <row r="34" spans="1:14" ht="15" thickBot="1">
      <c r="A34" s="157"/>
      <c r="B34" s="158"/>
      <c r="C34" s="159"/>
      <c r="D34" s="179"/>
      <c r="E34" s="180"/>
      <c r="F34" s="181"/>
      <c r="G34" s="181"/>
      <c r="H34" s="182"/>
      <c r="I34" s="162"/>
      <c r="J34" s="183">
        <f>I34*B34</f>
        <v>0</v>
      </c>
      <c r="K34" s="87"/>
      <c r="L34" s="87"/>
      <c r="M34" s="87"/>
      <c r="N34" s="87"/>
    </row>
    <row r="35" spans="1:14" ht="15" thickBot="1">
      <c r="A35" s="184" t="s">
        <v>234</v>
      </c>
      <c r="B35" s="165">
        <f>SUM(B32:B34)</f>
        <v>0</v>
      </c>
      <c r="C35" s="169"/>
      <c r="D35" s="166"/>
      <c r="E35" s="169"/>
      <c r="F35" s="169"/>
      <c r="G35" s="130"/>
      <c r="H35" s="169"/>
      <c r="I35" s="170" t="s">
        <v>235</v>
      </c>
      <c r="J35" s="171">
        <f>SUM(J32:J34)</f>
        <v>0</v>
      </c>
      <c r="K35" s="87"/>
      <c r="L35" s="87"/>
      <c r="M35" s="87"/>
      <c r="N35" s="87"/>
    </row>
    <row r="36" spans="1:14" ht="15" thickTop="1">
      <c r="A36" s="185"/>
      <c r="B36" s="186"/>
      <c r="C36" s="87"/>
      <c r="D36" s="87"/>
      <c r="E36" s="87"/>
      <c r="F36" s="87"/>
      <c r="G36" s="185"/>
      <c r="H36" s="87"/>
      <c r="I36" s="185"/>
      <c r="J36" s="185"/>
      <c r="K36" s="87"/>
      <c r="L36" s="87"/>
      <c r="M36" s="87"/>
      <c r="N36" s="87"/>
    </row>
    <row r="37" spans="1:14" ht="15" thickBot="1">
      <c r="A37" s="391" t="s">
        <v>243</v>
      </c>
      <c r="B37" s="87"/>
      <c r="C37" s="87"/>
      <c r="D37" s="87"/>
      <c r="E37" s="87"/>
      <c r="F37" s="87"/>
      <c r="G37" s="87"/>
      <c r="H37" s="87"/>
      <c r="I37" s="87"/>
      <c r="J37" s="87"/>
      <c r="K37" s="87"/>
      <c r="L37" s="187" t="s">
        <v>244</v>
      </c>
      <c r="M37" s="187"/>
      <c r="N37" s="391"/>
    </row>
    <row r="38" spans="1:14" ht="54" thickTop="1">
      <c r="A38" s="761"/>
      <c r="B38" s="762"/>
      <c r="C38" s="762"/>
      <c r="D38" s="762"/>
      <c r="E38" s="762"/>
      <c r="F38" s="389"/>
      <c r="G38" s="389"/>
      <c r="H38" s="389"/>
      <c r="I38" s="389"/>
      <c r="J38" s="389"/>
      <c r="K38" s="87"/>
      <c r="L38" s="188" t="s">
        <v>245</v>
      </c>
      <c r="M38" s="189">
        <f>J35+J28+J21</f>
        <v>0</v>
      </c>
      <c r="N38" s="190"/>
    </row>
    <row r="39" spans="1:14">
      <c r="A39" s="191">
        <f>SUM(B35,B28,B21)</f>
        <v>0</v>
      </c>
      <c r="B39" s="192" t="s">
        <v>246</v>
      </c>
      <c r="C39" s="193"/>
      <c r="D39" s="193"/>
      <c r="E39" s="194" t="s">
        <v>247</v>
      </c>
      <c r="F39" s="87"/>
      <c r="G39" s="87"/>
      <c r="H39" s="87"/>
      <c r="I39" s="87"/>
      <c r="J39" s="87"/>
      <c r="K39" s="87"/>
      <c r="L39" s="195"/>
      <c r="M39" s="196"/>
      <c r="N39" s="197"/>
    </row>
    <row r="40" spans="1:14">
      <c r="A40" s="198"/>
      <c r="B40" s="193"/>
      <c r="C40" s="199"/>
      <c r="D40" s="200" t="s">
        <v>248</v>
      </c>
      <c r="E40" s="201" t="e">
        <f>SUMPRODUCT((A8:A20=30)*(B8:B20))/B21</f>
        <v>#DIV/0!</v>
      </c>
      <c r="F40" s="87"/>
      <c r="G40" s="87"/>
      <c r="H40" s="87"/>
      <c r="I40" s="87"/>
      <c r="J40" s="87"/>
      <c r="K40" s="87"/>
      <c r="L40" s="202"/>
      <c r="M40" s="203" t="s">
        <v>249</v>
      </c>
      <c r="N40" s="204"/>
    </row>
    <row r="41" spans="1:14">
      <c r="A41" s="198"/>
      <c r="B41" s="193"/>
      <c r="C41" s="193"/>
      <c r="D41" s="200" t="s">
        <v>250</v>
      </c>
      <c r="E41" s="201" t="e">
        <f>SUMPRODUCT((A8:A20=60)*(B8:B20))/B21</f>
        <v>#DIV/0!</v>
      </c>
      <c r="F41" s="87"/>
      <c r="G41" s="87"/>
      <c r="H41" s="87"/>
      <c r="I41" s="87"/>
      <c r="J41" s="87"/>
      <c r="K41" s="87"/>
      <c r="L41" s="193"/>
      <c r="M41" s="205"/>
      <c r="N41" s="206"/>
    </row>
    <row r="42" spans="1:14">
      <c r="A42" s="87"/>
      <c r="B42" s="87"/>
      <c r="C42" s="87"/>
      <c r="D42" s="87"/>
      <c r="E42" s="207"/>
      <c r="F42" s="87"/>
      <c r="G42" s="208"/>
      <c r="H42" s="208"/>
      <c r="I42" s="208"/>
      <c r="J42" s="208"/>
      <c r="K42" s="389"/>
      <c r="L42" s="209"/>
      <c r="M42" s="210"/>
      <c r="N42" s="211"/>
    </row>
    <row r="43" spans="1:14">
      <c r="A43" s="391" t="s">
        <v>251</v>
      </c>
      <c r="B43" s="87"/>
      <c r="C43" s="87"/>
      <c r="D43" s="87"/>
      <c r="E43" s="207"/>
      <c r="F43" s="763" t="s">
        <v>252</v>
      </c>
      <c r="G43" s="763"/>
      <c r="H43" s="763"/>
      <c r="I43" s="763"/>
      <c r="J43" s="391"/>
      <c r="K43" s="389"/>
      <c r="L43" s="212"/>
      <c r="M43" s="213"/>
      <c r="N43" s="214"/>
    </row>
    <row r="44" spans="1:14" ht="30.6" customHeight="1" thickBot="1">
      <c r="A44" s="764" t="s">
        <v>253</v>
      </c>
      <c r="B44" s="765"/>
      <c r="C44" s="765"/>
      <c r="D44" s="87"/>
      <c r="E44" s="207"/>
      <c r="H44" s="31"/>
      <c r="I44" s="31"/>
      <c r="K44" s="389"/>
      <c r="L44" s="766" t="s">
        <v>254</v>
      </c>
      <c r="M44" s="213"/>
      <c r="N44" s="214"/>
    </row>
    <row r="45" spans="1:14" ht="37.200000000000003" thickTop="1" thickBot="1">
      <c r="A45" s="215"/>
      <c r="B45" s="216" t="s">
        <v>255</v>
      </c>
      <c r="C45" s="217" t="s">
        <v>256</v>
      </c>
      <c r="D45" s="87"/>
      <c r="E45" s="207"/>
      <c r="F45" s="218" t="s">
        <v>257</v>
      </c>
      <c r="G45" s="218" t="s">
        <v>237</v>
      </c>
      <c r="H45" s="219" t="s">
        <v>258</v>
      </c>
      <c r="I45" s="219" t="s">
        <v>259</v>
      </c>
      <c r="J45" s="218"/>
      <c r="K45" s="389"/>
      <c r="L45" s="766"/>
      <c r="M45" s="220">
        <f>M38*12</f>
        <v>0</v>
      </c>
      <c r="N45" s="214"/>
    </row>
    <row r="46" spans="1:14" ht="15.6" thickTop="1" thickBot="1">
      <c r="A46" s="221" t="s">
        <v>260</v>
      </c>
      <c r="B46" s="325"/>
      <c r="C46" s="334"/>
      <c r="D46" s="87"/>
      <c r="E46" s="207"/>
      <c r="F46" s="222" t="s">
        <v>261</v>
      </c>
      <c r="G46" s="223"/>
      <c r="H46" s="224"/>
      <c r="I46" s="225"/>
      <c r="J46" s="226"/>
      <c r="K46" s="389"/>
      <c r="L46" s="227"/>
      <c r="M46" s="228"/>
      <c r="N46" s="214"/>
    </row>
    <row r="47" spans="1:14" ht="15" thickTop="1">
      <c r="A47" s="221" t="s">
        <v>262</v>
      </c>
      <c r="B47" s="325"/>
      <c r="C47" s="334"/>
      <c r="D47" s="87"/>
      <c r="E47" s="207"/>
      <c r="F47" s="221" t="s">
        <v>263</v>
      </c>
      <c r="G47" s="229">
        <f>SUMPRODUCT((C8:C20="0")*(B8:B20))</f>
        <v>0</v>
      </c>
      <c r="H47" s="230">
        <f>SUMPRODUCT((C8:C20="0")*(N8:N20))</f>
        <v>0</v>
      </c>
      <c r="I47" s="231">
        <f>SUMPRODUCT((C8:C20="0")*(O8:O20))</f>
        <v>0</v>
      </c>
      <c r="J47" s="211"/>
      <c r="K47" s="87"/>
      <c r="L47" s="87"/>
      <c r="M47" s="87"/>
      <c r="N47" s="87"/>
    </row>
    <row r="48" spans="1:14">
      <c r="A48" s="221" t="s">
        <v>264</v>
      </c>
      <c r="B48" s="325"/>
      <c r="C48" s="334"/>
      <c r="D48" s="87"/>
      <c r="E48" s="207"/>
      <c r="F48" s="221" t="s">
        <v>265</v>
      </c>
      <c r="G48" s="229">
        <f>SUMPRODUCT((C8:C20="1")*(B8:B20))</f>
        <v>0</v>
      </c>
      <c r="H48" s="230">
        <f>SUMPRODUCT((C8:C20="1")*(N8:N20))</f>
        <v>0</v>
      </c>
      <c r="I48" s="231">
        <f>SUMPRODUCT((C8:C20="1")*(O8:O20))</f>
        <v>0</v>
      </c>
      <c r="J48" s="211"/>
      <c r="K48" s="87"/>
      <c r="L48" s="87"/>
      <c r="M48" s="87"/>
      <c r="N48" s="87"/>
    </row>
    <row r="49" spans="1:14">
      <c r="A49" s="221" t="s">
        <v>266</v>
      </c>
      <c r="B49" s="325"/>
      <c r="C49" s="334"/>
      <c r="D49" s="87"/>
      <c r="E49" s="207"/>
      <c r="F49" s="221" t="s">
        <v>267</v>
      </c>
      <c r="G49" s="229">
        <f>SUMPRODUCT((C8:C20="2")*(B8:B20))</f>
        <v>0</v>
      </c>
      <c r="H49" s="230">
        <f>SUMPRODUCT((C8:C20="2")*(N8:N20))</f>
        <v>0</v>
      </c>
      <c r="I49" s="231">
        <f>SUMPRODUCT((C8:C20="2")*(O8:O20))</f>
        <v>0</v>
      </c>
      <c r="J49" s="211"/>
      <c r="K49" s="87"/>
      <c r="L49" s="87"/>
      <c r="M49" s="87"/>
      <c r="N49" s="87"/>
    </row>
    <row r="50" spans="1:14">
      <c r="A50" s="221" t="s">
        <v>143</v>
      </c>
      <c r="B50" s="767"/>
      <c r="C50" s="768"/>
      <c r="D50" s="87"/>
      <c r="E50" s="207"/>
      <c r="F50" s="221" t="s">
        <v>268</v>
      </c>
      <c r="G50" s="229">
        <f>SUMPRODUCT((C8:C20="3")*(B8:B20))</f>
        <v>0</v>
      </c>
      <c r="H50" s="230">
        <f>SUMPRODUCT((C8:C20="3")*(N8:N20))</f>
        <v>0</v>
      </c>
      <c r="I50" s="231">
        <f>SUMPRODUCT((C8:C20="3")*(O8:O20))</f>
        <v>0</v>
      </c>
      <c r="J50" s="211"/>
      <c r="K50" s="87"/>
      <c r="L50" s="87"/>
      <c r="M50" s="87"/>
      <c r="N50" s="87"/>
    </row>
    <row r="51" spans="1:14" ht="15" thickBot="1">
      <c r="A51" s="232" t="s">
        <v>269</v>
      </c>
      <c r="B51" s="769"/>
      <c r="C51" s="770"/>
      <c r="D51" s="87"/>
      <c r="E51" s="87"/>
      <c r="F51" s="232" t="s">
        <v>270</v>
      </c>
      <c r="G51" s="233">
        <f>SUMPRODUCT((C8:C20="4")*(B8:B20))</f>
        <v>0</v>
      </c>
      <c r="H51" s="234">
        <f>SUMPRODUCT((C8:C20="4")*(N8:N20))</f>
        <v>0</v>
      </c>
      <c r="I51" s="235">
        <f>SUMPRODUCT((C8:C20="4")*(O8:O20))</f>
        <v>0</v>
      </c>
      <c r="J51" s="87"/>
      <c r="K51" s="87"/>
      <c r="L51" s="87"/>
      <c r="M51" s="87"/>
      <c r="N51" s="87"/>
    </row>
    <row r="52" spans="1:14" ht="15" thickTop="1">
      <c r="A52" s="760" t="s">
        <v>271</v>
      </c>
      <c r="B52" s="760"/>
      <c r="C52" s="760"/>
      <c r="D52" s="760"/>
      <c r="E52" s="760"/>
      <c r="F52" s="760"/>
      <c r="G52" s="760"/>
      <c r="H52" s="760"/>
      <c r="I52" s="760"/>
      <c r="J52" s="760"/>
      <c r="K52" s="760"/>
      <c r="L52" s="760"/>
      <c r="M52" s="760"/>
      <c r="N52" s="87"/>
    </row>
    <row r="53" spans="1:14">
      <c r="A53" s="236" t="s">
        <v>272</v>
      </c>
      <c r="B53" s="87"/>
      <c r="C53" s="87"/>
      <c r="D53" s="87"/>
      <c r="E53" s="87"/>
      <c r="F53" s="87"/>
      <c r="G53" s="87"/>
      <c r="H53" s="87"/>
      <c r="I53" s="87"/>
      <c r="J53" s="87"/>
      <c r="K53" s="87"/>
      <c r="L53" s="87"/>
      <c r="M53" s="87"/>
      <c r="N53" s="87"/>
    </row>
    <row r="54" spans="1:14">
      <c r="A54" s="237" t="s">
        <v>273</v>
      </c>
      <c r="B54" s="87"/>
      <c r="C54" s="87"/>
      <c r="D54" s="87"/>
      <c r="E54" s="87"/>
      <c r="F54" s="87"/>
      <c r="G54" s="87"/>
      <c r="H54" s="87"/>
      <c r="I54" s="87"/>
      <c r="J54" s="87"/>
      <c r="K54" s="87"/>
      <c r="L54" s="87"/>
      <c r="M54" s="87"/>
      <c r="N54" s="87"/>
    </row>
  </sheetData>
  <mergeCells count="14">
    <mergeCell ref="A52:M52"/>
    <mergeCell ref="A38:E38"/>
    <mergeCell ref="F43:I43"/>
    <mergeCell ref="A44:C44"/>
    <mergeCell ref="L44:L45"/>
    <mergeCell ref="B50:C50"/>
    <mergeCell ref="B51:C51"/>
    <mergeCell ref="K24:K31"/>
    <mergeCell ref="L24:L31"/>
    <mergeCell ref="A1:J1"/>
    <mergeCell ref="A2:J2"/>
    <mergeCell ref="A3:J3"/>
    <mergeCell ref="K21:K23"/>
    <mergeCell ref="L21:L2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7"/>
  <sheetViews>
    <sheetView workbookViewId="0">
      <selection activeCell="I25" sqref="I25"/>
    </sheetView>
  </sheetViews>
  <sheetFormatPr defaultColWidth="9.109375" defaultRowHeight="14.4"/>
  <cols>
    <col min="1" max="1" width="39.33203125" customWidth="1"/>
    <col min="4" max="4" width="12.109375" customWidth="1"/>
    <col min="6" max="6" width="9.88671875" customWidth="1"/>
    <col min="7" max="7" width="11.44140625" customWidth="1"/>
  </cols>
  <sheetData>
    <row r="1" spans="1:13">
      <c r="A1" s="755" t="s">
        <v>274</v>
      </c>
      <c r="B1" s="755"/>
      <c r="C1" s="755"/>
      <c r="D1" s="755"/>
      <c r="E1" s="755"/>
      <c r="F1" s="755"/>
      <c r="G1" s="755"/>
      <c r="H1" s="755"/>
      <c r="I1" s="755"/>
      <c r="J1" s="390"/>
      <c r="K1" s="390"/>
      <c r="L1" s="87"/>
      <c r="M1" s="87"/>
    </row>
    <row r="2" spans="1:13">
      <c r="A2" s="776"/>
      <c r="B2" s="776"/>
      <c r="C2" s="776"/>
      <c r="D2" s="776"/>
      <c r="E2" s="776"/>
      <c r="F2" s="776"/>
      <c r="G2" s="776"/>
      <c r="H2" s="776"/>
      <c r="I2" s="776"/>
      <c r="J2" s="390"/>
      <c r="K2" s="390"/>
      <c r="L2" s="87"/>
      <c r="M2" s="87"/>
    </row>
    <row r="3" spans="1:13">
      <c r="A3" s="757" t="s">
        <v>217</v>
      </c>
      <c r="B3" s="757"/>
      <c r="C3" s="757"/>
      <c r="D3" s="757"/>
      <c r="E3" s="757"/>
      <c r="F3" s="757"/>
      <c r="G3" s="757"/>
      <c r="H3" s="757"/>
      <c r="I3" s="757"/>
      <c r="J3" s="390"/>
      <c r="K3" s="390"/>
      <c r="L3" s="88"/>
      <c r="M3" s="88"/>
    </row>
    <row r="4" spans="1:13" ht="30.9" customHeight="1">
      <c r="A4" s="390"/>
      <c r="B4" s="390"/>
      <c r="C4" s="390"/>
      <c r="D4" s="390"/>
      <c r="E4" s="390"/>
      <c r="F4" s="390"/>
      <c r="G4" s="390"/>
      <c r="H4" s="777" t="s">
        <v>275</v>
      </c>
      <c r="I4" s="777"/>
      <c r="J4" s="777"/>
      <c r="K4" s="390"/>
      <c r="L4" s="88"/>
      <c r="M4" s="88"/>
    </row>
    <row r="5" spans="1:13" ht="15.6">
      <c r="A5" s="89" t="s">
        <v>276</v>
      </c>
      <c r="B5" s="90"/>
      <c r="C5" s="91"/>
      <c r="D5" s="91"/>
      <c r="E5" s="91"/>
      <c r="F5" s="91"/>
      <c r="G5" s="91"/>
      <c r="H5" s="777"/>
      <c r="I5" s="777"/>
      <c r="J5" s="777"/>
      <c r="K5" s="88"/>
      <c r="L5" s="88"/>
      <c r="M5" s="88"/>
    </row>
    <row r="6" spans="1:13" ht="15.6">
      <c r="A6" s="238"/>
      <c r="B6" s="91"/>
      <c r="C6" s="91"/>
      <c r="D6" s="91"/>
      <c r="E6" s="91"/>
      <c r="F6" s="91"/>
      <c r="G6" s="91"/>
      <c r="H6" s="91"/>
      <c r="I6" s="88"/>
      <c r="J6" s="88"/>
      <c r="K6" s="88"/>
      <c r="L6" s="88"/>
      <c r="M6" s="88"/>
    </row>
    <row r="7" spans="1:13" ht="15" thickBot="1">
      <c r="A7" s="391" t="s">
        <v>277</v>
      </c>
      <c r="B7" s="87"/>
      <c r="C7" s="87"/>
      <c r="D7" s="87"/>
      <c r="E7" s="87"/>
      <c r="F7" s="87"/>
      <c r="G7" s="87"/>
      <c r="H7" s="87"/>
      <c r="I7" s="87"/>
      <c r="J7" s="87"/>
      <c r="K7" s="239"/>
      <c r="L7" s="87"/>
      <c r="M7" s="87"/>
    </row>
    <row r="8" spans="1:13" ht="73.8" thickTop="1" thickBot="1">
      <c r="A8" s="240" t="s">
        <v>278</v>
      </c>
      <c r="B8" s="241" t="s">
        <v>238</v>
      </c>
      <c r="C8" s="241" t="s">
        <v>279</v>
      </c>
      <c r="D8" s="241" t="s">
        <v>280</v>
      </c>
      <c r="E8" s="241" t="s">
        <v>221</v>
      </c>
      <c r="F8" s="137" t="s">
        <v>281</v>
      </c>
      <c r="G8" s="137" t="s">
        <v>282</v>
      </c>
      <c r="H8" s="137" t="s">
        <v>283</v>
      </c>
      <c r="I8" s="242" t="s">
        <v>284</v>
      </c>
      <c r="J8" s="243"/>
      <c r="K8" s="243"/>
      <c r="L8" s="243"/>
      <c r="M8" s="243"/>
    </row>
    <row r="9" spans="1:13">
      <c r="A9" s="244"/>
      <c r="B9" s="245"/>
      <c r="C9" s="246"/>
      <c r="D9" s="327"/>
      <c r="E9" s="326"/>
      <c r="F9" s="99"/>
      <c r="G9" s="99"/>
      <c r="H9" s="247"/>
      <c r="I9" s="248">
        <f t="shared" ref="I9:I20" si="0">H9*E9</f>
        <v>0</v>
      </c>
      <c r="J9" s="249"/>
      <c r="K9" s="249"/>
      <c r="L9" s="249"/>
      <c r="M9" s="249"/>
    </row>
    <row r="10" spans="1:13">
      <c r="A10" s="250"/>
      <c r="B10" s="153"/>
      <c r="C10" s="251"/>
      <c r="D10" s="252"/>
      <c r="E10" s="332"/>
      <c r="F10" s="252"/>
      <c r="G10" s="252"/>
      <c r="H10" s="253"/>
      <c r="I10" s="254">
        <f t="shared" si="0"/>
        <v>0</v>
      </c>
      <c r="J10" s="249"/>
      <c r="K10" s="249"/>
      <c r="L10" s="249"/>
      <c r="M10" s="249"/>
    </row>
    <row r="11" spans="1:13">
      <c r="A11" s="255"/>
      <c r="B11" s="153"/>
      <c r="C11" s="256"/>
      <c r="D11" s="331"/>
      <c r="E11" s="325"/>
      <c r="F11" s="252"/>
      <c r="G11" s="252"/>
      <c r="H11" s="253"/>
      <c r="I11" s="254">
        <f t="shared" si="0"/>
        <v>0</v>
      </c>
      <c r="J11" s="249"/>
      <c r="K11" s="249"/>
      <c r="L11" s="249"/>
      <c r="M11" s="249"/>
    </row>
    <row r="12" spans="1:13">
      <c r="A12" s="255"/>
      <c r="B12" s="153"/>
      <c r="C12" s="256"/>
      <c r="D12" s="331"/>
      <c r="E12" s="325"/>
      <c r="F12" s="252"/>
      <c r="G12" s="252"/>
      <c r="H12" s="253"/>
      <c r="I12" s="254">
        <f t="shared" si="0"/>
        <v>0</v>
      </c>
      <c r="J12" s="249"/>
      <c r="K12" s="249"/>
      <c r="L12" s="249"/>
      <c r="M12" s="249"/>
    </row>
    <row r="13" spans="1:13">
      <c r="A13" s="257"/>
      <c r="B13" s="153"/>
      <c r="C13" s="256"/>
      <c r="D13" s="331"/>
      <c r="E13" s="331"/>
      <c r="F13" s="252"/>
      <c r="G13" s="252"/>
      <c r="H13" s="253"/>
      <c r="I13" s="254">
        <f t="shared" si="0"/>
        <v>0</v>
      </c>
      <c r="J13" s="249"/>
      <c r="K13" s="249"/>
      <c r="L13" s="249"/>
      <c r="M13" s="249"/>
    </row>
    <row r="14" spans="1:13">
      <c r="A14" s="258"/>
      <c r="B14" s="153"/>
      <c r="C14" s="256"/>
      <c r="D14" s="331"/>
      <c r="E14" s="331"/>
      <c r="F14" s="252"/>
      <c r="G14" s="252"/>
      <c r="H14" s="253"/>
      <c r="I14" s="254">
        <f t="shared" si="0"/>
        <v>0</v>
      </c>
      <c r="J14" s="249"/>
      <c r="K14" s="249"/>
      <c r="L14" s="249"/>
      <c r="M14" s="249"/>
    </row>
    <row r="15" spans="1:13">
      <c r="A15" s="257"/>
      <c r="B15" s="153"/>
      <c r="C15" s="256"/>
      <c r="D15" s="331"/>
      <c r="E15" s="331"/>
      <c r="F15" s="252"/>
      <c r="G15" s="252"/>
      <c r="H15" s="253"/>
      <c r="I15" s="254">
        <f t="shared" si="0"/>
        <v>0</v>
      </c>
      <c r="J15" s="249"/>
      <c r="K15" s="249"/>
      <c r="L15" s="249"/>
      <c r="M15" s="249"/>
    </row>
    <row r="16" spans="1:13">
      <c r="A16" s="259"/>
      <c r="B16" s="153"/>
      <c r="C16" s="256"/>
      <c r="D16" s="331"/>
      <c r="E16" s="331"/>
      <c r="F16" s="252"/>
      <c r="G16" s="252"/>
      <c r="H16" s="253"/>
      <c r="I16" s="254">
        <f t="shared" si="0"/>
        <v>0</v>
      </c>
      <c r="J16" s="249"/>
      <c r="K16" s="249"/>
      <c r="L16" s="249"/>
      <c r="M16" s="249"/>
    </row>
    <row r="17" spans="1:13">
      <c r="A17" s="257"/>
      <c r="B17" s="153"/>
      <c r="C17" s="256"/>
      <c r="D17" s="331"/>
      <c r="E17" s="331"/>
      <c r="F17" s="252"/>
      <c r="G17" s="252"/>
      <c r="H17" s="253"/>
      <c r="I17" s="254">
        <f t="shared" si="0"/>
        <v>0</v>
      </c>
      <c r="J17" s="249"/>
      <c r="K17" s="249"/>
      <c r="L17" s="249"/>
      <c r="M17" s="249"/>
    </row>
    <row r="18" spans="1:13">
      <c r="A18" s="255"/>
      <c r="B18" s="260"/>
      <c r="C18" s="261"/>
      <c r="D18" s="262"/>
      <c r="E18" s="331"/>
      <c r="F18" s="252"/>
      <c r="G18" s="252"/>
      <c r="H18" s="253"/>
      <c r="I18" s="254">
        <f t="shared" si="0"/>
        <v>0</v>
      </c>
      <c r="J18" s="249"/>
      <c r="K18" s="249"/>
      <c r="L18" s="249"/>
      <c r="M18" s="249"/>
    </row>
    <row r="19" spans="1:13">
      <c r="A19" s="263"/>
      <c r="B19" s="153"/>
      <c r="C19" s="155"/>
      <c r="D19" s="262"/>
      <c r="E19" s="331"/>
      <c r="F19" s="252"/>
      <c r="G19" s="252"/>
      <c r="H19" s="253"/>
      <c r="I19" s="254">
        <f t="shared" si="0"/>
        <v>0</v>
      </c>
      <c r="J19" s="249"/>
      <c r="K19" s="771" t="s">
        <v>285</v>
      </c>
      <c r="L19" s="771"/>
      <c r="M19" s="771"/>
    </row>
    <row r="20" spans="1:13" ht="15" thickBot="1">
      <c r="A20" s="264"/>
      <c r="B20" s="158"/>
      <c r="C20" s="183"/>
      <c r="D20" s="265"/>
      <c r="E20" s="265"/>
      <c r="F20" s="266"/>
      <c r="G20" s="266"/>
      <c r="H20" s="267"/>
      <c r="I20" s="268">
        <f t="shared" si="0"/>
        <v>0</v>
      </c>
      <c r="J20" s="249"/>
      <c r="K20" s="771"/>
      <c r="L20" s="771"/>
      <c r="M20" s="771"/>
    </row>
    <row r="21" spans="1:13" ht="15" thickBot="1">
      <c r="A21" s="269"/>
      <c r="B21" s="127"/>
      <c r="C21" s="127"/>
      <c r="D21" s="270" t="s">
        <v>234</v>
      </c>
      <c r="E21" s="271">
        <f>SUM(E9:E20)</f>
        <v>0</v>
      </c>
      <c r="F21" s="129"/>
      <c r="G21" s="129"/>
      <c r="H21" s="272" t="s">
        <v>284</v>
      </c>
      <c r="I21" s="273">
        <f>SUM(I9:I20)</f>
        <v>0</v>
      </c>
      <c r="J21" s="185"/>
      <c r="K21" s="771"/>
      <c r="L21" s="771"/>
      <c r="M21" s="771"/>
    </row>
    <row r="22" spans="1:13" ht="15" thickTop="1">
      <c r="A22" s="88"/>
      <c r="B22" s="88"/>
      <c r="C22" s="88"/>
      <c r="D22" s="135"/>
      <c r="E22" s="134"/>
      <c r="F22" s="136"/>
      <c r="G22" s="136"/>
      <c r="H22" s="136"/>
      <c r="I22" s="136"/>
      <c r="J22" s="136"/>
      <c r="K22" s="772"/>
      <c r="L22" s="772"/>
      <c r="M22" s="772"/>
    </row>
    <row r="23" spans="1:13" ht="15" thickBot="1">
      <c r="A23" s="391" t="s">
        <v>286</v>
      </c>
      <c r="B23" s="87"/>
      <c r="C23" s="87"/>
      <c r="D23" s="87"/>
      <c r="E23" s="87"/>
      <c r="F23" s="87"/>
      <c r="G23" s="87"/>
      <c r="H23" s="87"/>
      <c r="I23" s="87"/>
      <c r="J23" s="87"/>
      <c r="K23" s="87"/>
      <c r="L23" s="87"/>
      <c r="M23" s="87"/>
    </row>
    <row r="24" spans="1:13" ht="37.799999999999997" thickTop="1" thickBot="1">
      <c r="A24" s="274" t="s">
        <v>278</v>
      </c>
      <c r="B24" s="241" t="s">
        <v>238</v>
      </c>
      <c r="C24" s="241" t="s">
        <v>279</v>
      </c>
      <c r="D24" s="275"/>
      <c r="E24" s="276" t="s">
        <v>237</v>
      </c>
      <c r="F24" s="277"/>
      <c r="G24" s="278"/>
      <c r="H24" s="241" t="s">
        <v>287</v>
      </c>
      <c r="I24" s="279" t="s">
        <v>288</v>
      </c>
      <c r="J24" s="87"/>
      <c r="K24" s="87"/>
      <c r="L24" s="87"/>
      <c r="M24" s="87"/>
    </row>
    <row r="25" spans="1:13">
      <c r="A25" s="145"/>
      <c r="B25" s="146"/>
      <c r="C25" s="280"/>
      <c r="D25" s="149"/>
      <c r="E25" s="146"/>
      <c r="F25" s="148"/>
      <c r="G25" s="176"/>
      <c r="H25" s="281"/>
      <c r="I25" s="282">
        <f t="shared" ref="I25:I35" si="1">H25*E25</f>
        <v>0</v>
      </c>
      <c r="J25" s="87"/>
      <c r="K25" s="87"/>
      <c r="L25" s="87"/>
      <c r="M25" s="87"/>
    </row>
    <row r="26" spans="1:13">
      <c r="A26" s="283"/>
      <c r="B26" s="284"/>
      <c r="C26" s="177"/>
      <c r="D26" s="149"/>
      <c r="E26" s="284"/>
      <c r="F26" s="148"/>
      <c r="G26" s="176"/>
      <c r="H26" s="285"/>
      <c r="I26" s="286">
        <f t="shared" si="1"/>
        <v>0</v>
      </c>
      <c r="J26" s="87"/>
      <c r="K26" s="87"/>
      <c r="L26" s="87"/>
      <c r="M26" s="87"/>
    </row>
    <row r="27" spans="1:13">
      <c r="A27" s="283"/>
      <c r="B27" s="284"/>
      <c r="C27" s="177"/>
      <c r="D27" s="149"/>
      <c r="E27" s="284"/>
      <c r="F27" s="148"/>
      <c r="G27" s="176"/>
      <c r="H27" s="285"/>
      <c r="I27" s="286">
        <f t="shared" si="1"/>
        <v>0</v>
      </c>
      <c r="J27" s="87"/>
      <c r="K27" s="87"/>
      <c r="L27" s="87"/>
      <c r="M27" s="87"/>
    </row>
    <row r="28" spans="1:13">
      <c r="A28" s="283"/>
      <c r="B28" s="284"/>
      <c r="C28" s="177"/>
      <c r="D28" s="149"/>
      <c r="E28" s="284"/>
      <c r="F28" s="148"/>
      <c r="G28" s="176"/>
      <c r="H28" s="285"/>
      <c r="I28" s="286">
        <f t="shared" si="1"/>
        <v>0</v>
      </c>
      <c r="J28" s="87"/>
      <c r="K28" s="87"/>
      <c r="L28" s="87"/>
      <c r="M28" s="87"/>
    </row>
    <row r="29" spans="1:13">
      <c r="A29" s="283"/>
      <c r="B29" s="284"/>
      <c r="C29" s="177"/>
      <c r="D29" s="149"/>
      <c r="E29" s="284"/>
      <c r="F29" s="148"/>
      <c r="G29" s="176"/>
      <c r="H29" s="285"/>
      <c r="I29" s="286">
        <f t="shared" si="1"/>
        <v>0</v>
      </c>
      <c r="J29" s="87"/>
      <c r="K29" s="87"/>
      <c r="L29" s="87"/>
      <c r="M29" s="87"/>
    </row>
    <row r="30" spans="1:13">
      <c r="A30" s="283"/>
      <c r="B30" s="284"/>
      <c r="C30" s="177"/>
      <c r="D30" s="149"/>
      <c r="E30" s="284"/>
      <c r="F30" s="148"/>
      <c r="G30" s="176"/>
      <c r="H30" s="285"/>
      <c r="I30" s="286">
        <f t="shared" si="1"/>
        <v>0</v>
      </c>
      <c r="J30" s="87"/>
      <c r="K30" s="87"/>
      <c r="L30" s="87"/>
      <c r="M30" s="87"/>
    </row>
    <row r="31" spans="1:13">
      <c r="A31" s="283"/>
      <c r="B31" s="284"/>
      <c r="C31" s="177"/>
      <c r="D31" s="149"/>
      <c r="E31" s="284"/>
      <c r="F31" s="148"/>
      <c r="G31" s="176"/>
      <c r="H31" s="285"/>
      <c r="I31" s="286">
        <f t="shared" si="1"/>
        <v>0</v>
      </c>
      <c r="J31" s="87"/>
      <c r="K31" s="87"/>
      <c r="L31" s="87"/>
      <c r="M31" s="87"/>
    </row>
    <row r="32" spans="1:13">
      <c r="A32" s="283"/>
      <c r="B32" s="284"/>
      <c r="C32" s="177"/>
      <c r="D32" s="149"/>
      <c r="E32" s="284"/>
      <c r="F32" s="148"/>
      <c r="G32" s="176"/>
      <c r="H32" s="285"/>
      <c r="I32" s="286">
        <f t="shared" si="1"/>
        <v>0</v>
      </c>
      <c r="J32" s="87"/>
      <c r="K32" s="87"/>
      <c r="L32" s="87"/>
      <c r="M32" s="87"/>
    </row>
    <row r="33" spans="1:13">
      <c r="A33" s="283"/>
      <c r="B33" s="284"/>
      <c r="C33" s="177"/>
      <c r="D33" s="149"/>
      <c r="E33" s="284"/>
      <c r="F33" s="148"/>
      <c r="G33" s="176"/>
      <c r="H33" s="285"/>
      <c r="I33" s="286">
        <f t="shared" si="1"/>
        <v>0</v>
      </c>
      <c r="J33" s="87"/>
      <c r="K33" s="773" t="s">
        <v>289</v>
      </c>
      <c r="L33" s="772"/>
      <c r="M33" s="772"/>
    </row>
    <row r="34" spans="1:13">
      <c r="A34" s="152"/>
      <c r="B34" s="153"/>
      <c r="C34" s="178"/>
      <c r="D34" s="149"/>
      <c r="E34" s="153"/>
      <c r="F34" s="148"/>
      <c r="G34" s="176"/>
      <c r="H34" s="287"/>
      <c r="I34" s="288">
        <f t="shared" si="1"/>
        <v>0</v>
      </c>
      <c r="J34" s="87"/>
      <c r="K34" s="772"/>
      <c r="L34" s="772"/>
      <c r="M34" s="772"/>
    </row>
    <row r="35" spans="1:13" ht="15" thickBot="1">
      <c r="A35" s="157"/>
      <c r="B35" s="158"/>
      <c r="C35" s="183"/>
      <c r="D35" s="289"/>
      <c r="E35" s="158"/>
      <c r="F35" s="180"/>
      <c r="G35" s="182"/>
      <c r="H35" s="290"/>
      <c r="I35" s="291">
        <f t="shared" si="1"/>
        <v>0</v>
      </c>
      <c r="J35" s="87"/>
      <c r="K35" s="772"/>
      <c r="L35" s="772"/>
      <c r="M35" s="772"/>
    </row>
    <row r="36" spans="1:13" ht="15" thickBot="1">
      <c r="A36" s="292"/>
      <c r="B36" s="166"/>
      <c r="C36" s="169"/>
      <c r="D36" s="184" t="s">
        <v>234</v>
      </c>
      <c r="E36" s="165">
        <f>SUM(E25:E35)</f>
        <v>0</v>
      </c>
      <c r="F36" s="293"/>
      <c r="G36" s="271"/>
      <c r="H36" s="294" t="s">
        <v>288</v>
      </c>
      <c r="I36" s="295">
        <f>SUM(I25:I35)</f>
        <v>0</v>
      </c>
      <c r="J36" s="87"/>
      <c r="K36" s="772"/>
      <c r="L36" s="772"/>
      <c r="M36" s="772"/>
    </row>
    <row r="37" spans="1:13" ht="15" thickTop="1">
      <c r="A37" s="88"/>
      <c r="B37" s="87"/>
      <c r="C37" s="87"/>
      <c r="D37" s="185"/>
      <c r="E37" s="186"/>
      <c r="F37" s="186"/>
      <c r="G37" s="186"/>
      <c r="H37" s="296"/>
      <c r="I37" s="297"/>
      <c r="J37" s="87"/>
      <c r="K37" s="393"/>
      <c r="L37" s="393"/>
      <c r="M37" s="393"/>
    </row>
    <row r="38" spans="1:13">
      <c r="A38" s="391" t="s">
        <v>290</v>
      </c>
      <c r="B38" s="87"/>
      <c r="C38" s="87"/>
      <c r="D38" s="87"/>
      <c r="E38" s="87"/>
      <c r="F38" s="186"/>
      <c r="G38" s="186"/>
      <c r="H38" s="391" t="s">
        <v>291</v>
      </c>
      <c r="I38" s="391"/>
      <c r="J38" s="87"/>
      <c r="K38" s="87"/>
      <c r="L38" s="87"/>
      <c r="M38" s="87"/>
    </row>
    <row r="39" spans="1:13" ht="15" thickBot="1">
      <c r="A39" s="774" t="s">
        <v>292</v>
      </c>
      <c r="B39" s="775"/>
      <c r="C39" s="775"/>
      <c r="D39" s="775"/>
      <c r="E39" s="775"/>
      <c r="F39" s="775"/>
      <c r="G39" s="775"/>
      <c r="H39" s="218" t="s">
        <v>257</v>
      </c>
      <c r="I39" s="218" t="s">
        <v>237</v>
      </c>
      <c r="J39" s="87"/>
      <c r="K39" s="87"/>
      <c r="L39" s="87"/>
      <c r="M39" s="87"/>
    </row>
    <row r="40" spans="1:13" ht="15.6" thickTop="1" thickBot="1">
      <c r="A40" s="88"/>
      <c r="B40" s="87"/>
      <c r="C40" s="87"/>
      <c r="D40" s="87"/>
      <c r="E40" s="87"/>
      <c r="F40" s="87"/>
      <c r="G40" s="87"/>
      <c r="H40" s="222" t="s">
        <v>263</v>
      </c>
      <c r="I40" s="298"/>
      <c r="J40" s="87"/>
      <c r="K40" s="87"/>
      <c r="L40" s="87"/>
      <c r="M40" s="87"/>
    </row>
    <row r="41" spans="1:13" ht="15" thickTop="1">
      <c r="A41" s="299"/>
      <c r="B41" s="300"/>
      <c r="C41" s="300"/>
      <c r="D41" s="301" t="s">
        <v>246</v>
      </c>
      <c r="E41" s="302"/>
      <c r="F41" s="217" t="s">
        <v>247</v>
      </c>
      <c r="G41" s="87"/>
      <c r="H41" s="221" t="s">
        <v>265</v>
      </c>
      <c r="I41" s="334"/>
      <c r="J41" s="87"/>
      <c r="K41" s="87"/>
      <c r="L41" s="87"/>
      <c r="M41" s="87"/>
    </row>
    <row r="42" spans="1:13">
      <c r="A42" s="303"/>
      <c r="B42" s="304"/>
      <c r="C42" s="304"/>
      <c r="D42" s="305" t="s">
        <v>293</v>
      </c>
      <c r="E42" s="330"/>
      <c r="F42" s="306" t="str">
        <f>IF($E$41&gt;0,E42/$E$41,"")</f>
        <v/>
      </c>
      <c r="G42" s="87"/>
      <c r="H42" s="221" t="s">
        <v>267</v>
      </c>
      <c r="I42" s="334"/>
      <c r="J42" s="87"/>
      <c r="K42" s="87"/>
      <c r="L42" s="87"/>
      <c r="M42" s="87"/>
    </row>
    <row r="43" spans="1:13">
      <c r="A43" s="307"/>
      <c r="B43" s="308"/>
      <c r="C43" s="308"/>
      <c r="D43" s="309" t="s">
        <v>294</v>
      </c>
      <c r="E43" s="310"/>
      <c r="F43" s="306" t="str">
        <f t="shared" ref="F43:F45" si="2">IF($E$41&gt;0,E43/$E$41,"")</f>
        <v/>
      </c>
      <c r="G43" s="87"/>
      <c r="H43" s="221" t="s">
        <v>268</v>
      </c>
      <c r="I43" s="334"/>
      <c r="J43" s="87"/>
      <c r="K43" s="87"/>
      <c r="L43" s="87"/>
      <c r="M43" s="87"/>
    </row>
    <row r="44" spans="1:13">
      <c r="A44" s="307"/>
      <c r="B44" s="308"/>
      <c r="C44" s="308"/>
      <c r="D44" s="309" t="s">
        <v>295</v>
      </c>
      <c r="E44" s="310"/>
      <c r="F44" s="306" t="str">
        <f t="shared" si="2"/>
        <v/>
      </c>
      <c r="G44" s="87"/>
      <c r="H44" s="221" t="s">
        <v>270</v>
      </c>
      <c r="I44" s="334"/>
      <c r="J44" s="87"/>
      <c r="K44" s="87"/>
      <c r="L44" s="87"/>
      <c r="M44" s="87"/>
    </row>
    <row r="45" spans="1:13" ht="15" thickBot="1">
      <c r="A45" s="311"/>
      <c r="B45" s="312"/>
      <c r="C45" s="312"/>
      <c r="D45" s="313" t="s">
        <v>296</v>
      </c>
      <c r="E45" s="124"/>
      <c r="F45" s="306" t="str">
        <f t="shared" si="2"/>
        <v/>
      </c>
      <c r="G45" s="87"/>
      <c r="H45" s="232" t="s">
        <v>297</v>
      </c>
      <c r="I45" s="338"/>
      <c r="J45" s="87"/>
      <c r="K45" s="87"/>
      <c r="L45" s="87"/>
      <c r="M45" s="87"/>
    </row>
    <row r="46" spans="1:13" ht="15" thickTop="1">
      <c r="A46" s="88"/>
      <c r="B46" s="87"/>
      <c r="C46" s="87"/>
      <c r="D46" s="314"/>
      <c r="E46" s="87"/>
      <c r="F46" s="87"/>
      <c r="G46" s="87"/>
      <c r="H46" s="87"/>
      <c r="I46" s="87"/>
      <c r="J46" s="87"/>
      <c r="K46" s="87"/>
      <c r="L46" s="87"/>
      <c r="M46" s="87"/>
    </row>
    <row r="47" spans="1:13">
      <c r="A47" s="391" t="s">
        <v>298</v>
      </c>
      <c r="B47" s="87"/>
      <c r="C47" s="87"/>
      <c r="D47" s="87"/>
      <c r="E47" s="87"/>
      <c r="F47" s="87"/>
      <c r="G47" s="186"/>
      <c r="H47" s="315"/>
      <c r="I47" s="316"/>
      <c r="J47" s="87"/>
      <c r="K47" s="87"/>
      <c r="L47" s="87"/>
      <c r="M47" s="87"/>
    </row>
    <row r="48" spans="1:13" ht="15" thickBot="1">
      <c r="A48" s="317" t="s">
        <v>299</v>
      </c>
      <c r="B48" s="318"/>
      <c r="C48" s="318"/>
      <c r="D48" s="318"/>
      <c r="E48" s="87"/>
      <c r="F48" s="87"/>
      <c r="G48" s="87"/>
      <c r="H48" s="315"/>
      <c r="I48" s="316"/>
      <c r="J48" s="87"/>
      <c r="K48" s="87"/>
      <c r="L48" s="87"/>
      <c r="M48" s="87"/>
    </row>
    <row r="49" spans="1:13" ht="15" thickTop="1">
      <c r="A49" s="215"/>
      <c r="B49" s="216" t="s">
        <v>255</v>
      </c>
      <c r="C49" s="217" t="s">
        <v>256</v>
      </c>
      <c r="D49" s="87"/>
      <c r="E49" s="87"/>
      <c r="F49" s="87"/>
      <c r="G49" s="87"/>
      <c r="H49" s="319"/>
      <c r="I49" s="320"/>
      <c r="J49" s="87"/>
      <c r="K49" s="87"/>
      <c r="L49" s="87"/>
      <c r="M49" s="87"/>
    </row>
    <row r="50" spans="1:13">
      <c r="A50" s="221" t="s">
        <v>260</v>
      </c>
      <c r="B50" s="325"/>
      <c r="C50" s="334"/>
      <c r="D50" s="87"/>
      <c r="E50" s="87"/>
      <c r="F50" s="87"/>
      <c r="G50" s="87"/>
      <c r="H50" s="87"/>
      <c r="I50" s="87"/>
      <c r="J50" s="87"/>
      <c r="K50" s="87"/>
      <c r="L50" s="87"/>
      <c r="M50" s="87"/>
    </row>
    <row r="51" spans="1:13">
      <c r="A51" s="221" t="s">
        <v>262</v>
      </c>
      <c r="B51" s="325"/>
      <c r="C51" s="334"/>
      <c r="D51" s="87"/>
      <c r="E51" s="87"/>
      <c r="F51" s="87"/>
      <c r="G51" s="87"/>
      <c r="H51" s="87"/>
      <c r="I51" s="87"/>
      <c r="J51" s="87"/>
      <c r="K51" s="87"/>
      <c r="L51" s="87"/>
      <c r="M51" s="87"/>
    </row>
    <row r="52" spans="1:13">
      <c r="A52" s="221" t="s">
        <v>264</v>
      </c>
      <c r="B52" s="325"/>
      <c r="C52" s="334"/>
      <c r="D52" s="87"/>
      <c r="E52" s="87"/>
      <c r="F52" s="87"/>
      <c r="G52" s="87"/>
      <c r="H52" s="87"/>
      <c r="I52" s="87"/>
      <c r="J52" s="87"/>
      <c r="K52" s="87"/>
      <c r="L52" s="87"/>
      <c r="M52" s="87"/>
    </row>
    <row r="53" spans="1:13" ht="15" thickBot="1">
      <c r="A53" s="232" t="s">
        <v>266</v>
      </c>
      <c r="B53" s="337"/>
      <c r="C53" s="338"/>
      <c r="D53" s="87"/>
      <c r="E53" s="87"/>
      <c r="F53" s="87"/>
      <c r="G53" s="87"/>
      <c r="H53" s="87"/>
      <c r="I53" s="87"/>
      <c r="J53" s="87"/>
      <c r="K53" s="87"/>
      <c r="L53" s="87"/>
      <c r="M53" s="87"/>
    </row>
    <row r="54" spans="1:13" ht="15" thickTop="1">
      <c r="A54" s="88"/>
      <c r="B54" s="87"/>
      <c r="C54" s="87"/>
      <c r="D54" s="87"/>
      <c r="E54" s="87"/>
      <c r="F54" s="87"/>
      <c r="G54" s="87"/>
      <c r="H54" s="87"/>
      <c r="I54" s="87"/>
      <c r="J54" s="87"/>
      <c r="K54" s="87"/>
      <c r="L54" s="87"/>
      <c r="M54" s="87"/>
    </row>
    <row r="55" spans="1:13">
      <c r="A55" s="88" t="s">
        <v>300</v>
      </c>
      <c r="B55" s="87"/>
      <c r="C55" s="87"/>
      <c r="D55" s="87"/>
      <c r="E55" s="87"/>
      <c r="F55" s="87"/>
      <c r="G55" s="87"/>
      <c r="H55" s="87"/>
      <c r="I55" s="87"/>
      <c r="J55" s="87"/>
      <c r="K55" s="87"/>
      <c r="L55" s="87"/>
      <c r="M55" s="87"/>
    </row>
    <row r="56" spans="1:13">
      <c r="A56" s="88" t="s">
        <v>301</v>
      </c>
      <c r="B56" s="87"/>
      <c r="C56" s="87"/>
      <c r="D56" s="87"/>
      <c r="E56" s="87"/>
      <c r="F56" s="87"/>
      <c r="G56" s="87"/>
      <c r="H56" s="87"/>
      <c r="I56" s="87"/>
      <c r="J56" s="87"/>
      <c r="K56" s="87"/>
      <c r="L56" s="87"/>
      <c r="M56" s="87"/>
    </row>
    <row r="57" spans="1:13">
      <c r="A57" s="88" t="s">
        <v>302</v>
      </c>
      <c r="B57" s="87"/>
      <c r="C57" s="87"/>
      <c r="D57" s="87"/>
      <c r="E57" s="87"/>
      <c r="F57" s="87"/>
      <c r="G57" s="87"/>
      <c r="H57" s="87"/>
      <c r="I57" s="87"/>
      <c r="J57" s="87"/>
      <c r="K57" s="87"/>
      <c r="L57" s="87"/>
      <c r="M57" s="87"/>
    </row>
  </sheetData>
  <mergeCells count="7">
    <mergeCell ref="K19:M22"/>
    <mergeCell ref="K33:M36"/>
    <mergeCell ref="A39:G39"/>
    <mergeCell ref="A1:I1"/>
    <mergeCell ref="A2:I2"/>
    <mergeCell ref="A3:I3"/>
    <mergeCell ref="H4: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99"/>
  <sheetViews>
    <sheetView workbookViewId="0">
      <selection activeCell="K11" sqref="K11"/>
    </sheetView>
  </sheetViews>
  <sheetFormatPr defaultColWidth="9.109375" defaultRowHeight="14.4"/>
  <cols>
    <col min="1" max="1" width="66.109375" bestFit="1" customWidth="1"/>
    <col min="2" max="2" width="9.88671875" customWidth="1"/>
    <col min="5" max="5" width="14.109375" bestFit="1" customWidth="1"/>
    <col min="6" max="6" width="20.109375" customWidth="1"/>
  </cols>
  <sheetData>
    <row r="1" spans="1:8" ht="15" thickBot="1">
      <c r="A1" s="641"/>
      <c r="B1" s="642"/>
      <c r="C1" s="642"/>
      <c r="D1" s="642"/>
      <c r="E1" s="642"/>
      <c r="F1" s="642"/>
      <c r="G1" s="642"/>
      <c r="H1" s="643"/>
    </row>
    <row r="2" spans="1:8" ht="15" thickBot="1">
      <c r="A2" s="644" t="s">
        <v>9</v>
      </c>
      <c r="B2" s="645"/>
      <c r="C2" s="645"/>
      <c r="D2" s="645"/>
      <c r="E2" s="645"/>
      <c r="F2" s="645"/>
      <c r="G2" s="645"/>
      <c r="H2" s="646"/>
    </row>
    <row r="3" spans="1:8" ht="16.2" thickBot="1">
      <c r="A3" s="647" t="s">
        <v>10</v>
      </c>
      <c r="B3" s="648"/>
      <c r="C3" s="648"/>
      <c r="D3" s="648"/>
      <c r="E3" s="648"/>
      <c r="F3" s="648"/>
      <c r="G3" s="648"/>
      <c r="H3" s="649"/>
    </row>
    <row r="4" spans="1:8">
      <c r="A4" s="1" t="s">
        <v>11</v>
      </c>
      <c r="B4" s="650"/>
      <c r="C4" s="651"/>
      <c r="D4" s="651"/>
      <c r="E4" s="651"/>
      <c r="F4" s="651"/>
      <c r="G4" s="651"/>
      <c r="H4" s="652"/>
    </row>
    <row r="5" spans="1:8">
      <c r="A5" s="1" t="s">
        <v>12</v>
      </c>
      <c r="B5" s="653"/>
      <c r="C5" s="654"/>
      <c r="D5" s="654"/>
      <c r="E5" s="654"/>
      <c r="F5" s="654"/>
      <c r="G5" s="654"/>
      <c r="H5" s="655"/>
    </row>
    <row r="6" spans="1:8">
      <c r="A6" s="1" t="s">
        <v>13</v>
      </c>
      <c r="B6" s="656"/>
      <c r="C6" s="657"/>
      <c r="D6" s="658" t="s">
        <v>14</v>
      </c>
      <c r="E6" s="659"/>
      <c r="F6" s="656"/>
      <c r="G6" s="660"/>
      <c r="H6" s="661"/>
    </row>
    <row r="7" spans="1:8">
      <c r="A7" s="1" t="s">
        <v>15</v>
      </c>
      <c r="B7" s="656"/>
      <c r="C7" s="657"/>
      <c r="D7" s="392"/>
      <c r="E7" s="2" t="s">
        <v>16</v>
      </c>
      <c r="F7" s="656"/>
      <c r="G7" s="660"/>
      <c r="H7" s="661"/>
    </row>
    <row r="8" spans="1:8">
      <c r="A8" s="398" t="s">
        <v>303</v>
      </c>
      <c r="B8" s="662"/>
      <c r="C8" s="662"/>
      <c r="D8" s="399"/>
      <c r="E8" s="400" t="s">
        <v>304</v>
      </c>
      <c r="F8" s="401"/>
      <c r="G8" s="397"/>
      <c r="H8" s="395"/>
    </row>
    <row r="9" spans="1:8">
      <c r="A9" s="1"/>
      <c r="B9" s="392"/>
      <c r="C9" s="392"/>
      <c r="D9" s="392"/>
      <c r="E9" s="392"/>
      <c r="F9" s="392"/>
      <c r="G9" s="392"/>
      <c r="H9" s="3"/>
    </row>
    <row r="10" spans="1:8">
      <c r="A10" s="1"/>
      <c r="B10" s="392"/>
      <c r="C10" s="392"/>
      <c r="D10" s="392"/>
      <c r="E10" s="392"/>
      <c r="F10" s="392"/>
      <c r="G10" s="392"/>
      <c r="H10" s="3"/>
    </row>
    <row r="11" spans="1:8">
      <c r="A11" s="1" t="s">
        <v>17</v>
      </c>
      <c r="B11" s="392"/>
      <c r="C11" s="639"/>
      <c r="D11" s="640"/>
      <c r="E11" s="392"/>
      <c r="F11" s="392"/>
      <c r="G11" s="392"/>
      <c r="H11" s="3"/>
    </row>
    <row r="12" spans="1:8">
      <c r="A12" s="1" t="s">
        <v>18</v>
      </c>
      <c r="B12" s="392"/>
      <c r="C12" s="639"/>
      <c r="D12" s="640"/>
      <c r="E12" s="392"/>
      <c r="F12" s="392"/>
      <c r="G12" s="392"/>
      <c r="H12" s="3"/>
    </row>
    <row r="13" spans="1:8">
      <c r="A13" s="1" t="s">
        <v>19</v>
      </c>
      <c r="B13" s="392"/>
      <c r="C13" s="639"/>
      <c r="D13" s="640"/>
      <c r="E13" s="392"/>
      <c r="F13" s="392"/>
      <c r="G13" s="392"/>
      <c r="H13" s="3"/>
    </row>
    <row r="14" spans="1:8">
      <c r="A14" s="1" t="s">
        <v>20</v>
      </c>
      <c r="B14" s="394"/>
      <c r="C14" s="639"/>
      <c r="D14" s="665"/>
      <c r="E14" s="665"/>
      <c r="F14" s="665"/>
      <c r="G14" s="665"/>
      <c r="H14" s="666"/>
    </row>
    <row r="15" spans="1:8">
      <c r="A15" s="1" t="s">
        <v>21</v>
      </c>
      <c r="B15" s="392"/>
      <c r="C15" s="639"/>
      <c r="D15" s="640"/>
      <c r="E15" s="392"/>
      <c r="F15" s="392"/>
      <c r="G15" s="392"/>
      <c r="H15" s="3"/>
    </row>
    <row r="16" spans="1:8">
      <c r="A16" s="1" t="s">
        <v>22</v>
      </c>
      <c r="B16" s="392"/>
      <c r="C16" s="639"/>
      <c r="D16" s="640"/>
      <c r="E16" s="667" t="s">
        <v>23</v>
      </c>
      <c r="F16" s="668"/>
      <c r="G16" s="669"/>
      <c r="H16" s="670"/>
    </row>
    <row r="17" spans="1:8">
      <c r="A17" s="1" t="s">
        <v>24</v>
      </c>
      <c r="B17" s="392"/>
      <c r="C17" s="639"/>
      <c r="D17" s="640"/>
      <c r="E17" s="392"/>
      <c r="F17" s="392"/>
      <c r="G17" s="392"/>
      <c r="H17" s="3"/>
    </row>
    <row r="18" spans="1:8">
      <c r="A18" s="1" t="s">
        <v>25</v>
      </c>
      <c r="B18" s="392"/>
      <c r="C18" s="669"/>
      <c r="D18" s="669"/>
      <c r="E18" s="669"/>
      <c r="F18" s="669"/>
      <c r="G18" s="669"/>
      <c r="H18" s="670"/>
    </row>
    <row r="19" spans="1:8" ht="27">
      <c r="A19" s="321" t="s">
        <v>26</v>
      </c>
      <c r="B19" s="392"/>
      <c r="C19" s="671"/>
      <c r="D19" s="671"/>
      <c r="E19" s="392"/>
      <c r="F19" s="392"/>
      <c r="G19" s="392"/>
      <c r="H19" s="3"/>
    </row>
    <row r="20" spans="1:8">
      <c r="A20" s="384" t="s">
        <v>27</v>
      </c>
      <c r="B20" s="392"/>
      <c r="C20" s="672"/>
      <c r="D20" s="673"/>
      <c r="E20" s="673"/>
      <c r="F20" s="673"/>
      <c r="G20" s="673"/>
      <c r="H20" s="674"/>
    </row>
    <row r="21" spans="1:8">
      <c r="A21" s="1" t="s">
        <v>28</v>
      </c>
      <c r="B21" s="394"/>
      <c r="C21" s="675"/>
      <c r="D21" s="676"/>
      <c r="E21" s="676"/>
      <c r="F21" s="676"/>
      <c r="G21" s="676"/>
      <c r="H21" s="677"/>
    </row>
    <row r="22" spans="1:8">
      <c r="A22" s="1" t="s">
        <v>29</v>
      </c>
      <c r="B22" s="394"/>
      <c r="C22" s="663"/>
      <c r="D22" s="663"/>
      <c r="E22" s="663"/>
      <c r="F22" s="663"/>
      <c r="G22" s="663"/>
      <c r="H22" s="664"/>
    </row>
    <row r="23" spans="1:8">
      <c r="A23" s="1" t="s">
        <v>30</v>
      </c>
      <c r="B23" s="394"/>
      <c r="C23" s="678" t="s">
        <v>31</v>
      </c>
      <c r="D23" s="678"/>
      <c r="E23" s="678" t="s">
        <v>32</v>
      </c>
      <c r="F23" s="678"/>
      <c r="G23" s="678" t="s">
        <v>33</v>
      </c>
      <c r="H23" s="679"/>
    </row>
    <row r="24" spans="1:8" ht="30.6" customHeight="1">
      <c r="A24" s="1"/>
      <c r="B24" s="394"/>
      <c r="C24" s="678" t="s">
        <v>34</v>
      </c>
      <c r="D24" s="678"/>
      <c r="E24" s="678" t="s">
        <v>35</v>
      </c>
      <c r="F24" s="678"/>
      <c r="G24" s="678"/>
      <c r="H24" s="679"/>
    </row>
    <row r="25" spans="1:8">
      <c r="A25" s="1"/>
      <c r="B25" s="394"/>
      <c r="C25" s="678" t="s">
        <v>36</v>
      </c>
      <c r="D25" s="679"/>
      <c r="E25" s="678"/>
      <c r="F25" s="678"/>
      <c r="G25" s="678"/>
      <c r="H25" s="679"/>
    </row>
    <row r="26" spans="1:8">
      <c r="A26" s="1"/>
      <c r="B26" s="5" t="s">
        <v>37</v>
      </c>
      <c r="C26" s="684"/>
      <c r="D26" s="685"/>
      <c r="E26" s="685"/>
      <c r="F26" s="685"/>
      <c r="G26" s="685"/>
      <c r="H26" s="686"/>
    </row>
    <row r="27" spans="1:8">
      <c r="A27" s="1"/>
      <c r="B27" s="5" t="s">
        <v>37</v>
      </c>
      <c r="C27" s="678"/>
      <c r="D27" s="678"/>
      <c r="E27" s="678"/>
      <c r="F27" s="678"/>
      <c r="G27" s="678"/>
      <c r="H27" s="679"/>
    </row>
    <row r="28" spans="1:8">
      <c r="A28" s="1"/>
      <c r="B28" s="5" t="s">
        <v>37</v>
      </c>
      <c r="C28" s="678"/>
      <c r="D28" s="678"/>
      <c r="E28" s="678"/>
      <c r="F28" s="678"/>
      <c r="G28" s="678"/>
      <c r="H28" s="679"/>
    </row>
    <row r="29" spans="1:8" ht="15" thickBot="1">
      <c r="A29" s="1"/>
      <c r="C29" s="678"/>
      <c r="D29" s="678"/>
      <c r="E29" s="678"/>
      <c r="F29" s="678"/>
      <c r="G29" s="678"/>
      <c r="H29" s="679"/>
    </row>
    <row r="30" spans="1:8" ht="16.2" thickBot="1">
      <c r="A30" s="647" t="s">
        <v>38</v>
      </c>
      <c r="B30" s="648"/>
      <c r="C30" s="648"/>
      <c r="D30" s="648"/>
      <c r="E30" s="648"/>
      <c r="F30" s="648"/>
      <c r="G30" s="648"/>
      <c r="H30" s="649"/>
    </row>
    <row r="31" spans="1:8">
      <c r="A31" s="1"/>
      <c r="B31" s="392"/>
      <c r="C31" s="392"/>
      <c r="D31" s="392"/>
      <c r="E31" s="392"/>
      <c r="F31" s="392"/>
      <c r="G31" s="392"/>
      <c r="H31" s="3"/>
    </row>
    <row r="32" spans="1:8">
      <c r="A32" s="4" t="s">
        <v>39</v>
      </c>
      <c r="B32" s="656"/>
      <c r="C32" s="660"/>
      <c r="D32" s="660"/>
      <c r="E32" s="660"/>
      <c r="F32" s="660"/>
      <c r="G32" s="660"/>
      <c r="H32" s="661"/>
    </row>
    <row r="33" spans="1:8">
      <c r="A33" s="1" t="s">
        <v>40</v>
      </c>
      <c r="B33" s="392"/>
      <c r="C33" s="392"/>
      <c r="D33" s="392"/>
      <c r="E33" s="392"/>
      <c r="F33" s="392"/>
      <c r="G33" s="392"/>
      <c r="H33" s="3"/>
    </row>
    <row r="34" spans="1:8">
      <c r="A34" s="1" t="s">
        <v>41</v>
      </c>
      <c r="B34" s="639"/>
      <c r="C34" s="665"/>
      <c r="D34" s="640"/>
      <c r="E34" s="392"/>
      <c r="F34" s="392"/>
      <c r="G34" s="392"/>
      <c r="H34" s="3"/>
    </row>
    <row r="35" spans="1:8">
      <c r="A35" s="1" t="s">
        <v>42</v>
      </c>
      <c r="B35" s="639"/>
      <c r="C35" s="665"/>
      <c r="D35" s="640"/>
      <c r="E35" s="392"/>
      <c r="F35" s="392"/>
      <c r="G35" s="392"/>
      <c r="H35" s="3"/>
    </row>
    <row r="36" spans="1:8">
      <c r="A36" s="1" t="s">
        <v>43</v>
      </c>
      <c r="B36" s="639"/>
      <c r="C36" s="665"/>
      <c r="D36" s="640"/>
      <c r="E36" s="2" t="s">
        <v>44</v>
      </c>
      <c r="F36" s="639"/>
      <c r="G36" s="665"/>
      <c r="H36" s="666"/>
    </row>
    <row r="37" spans="1:8">
      <c r="A37" s="1" t="s">
        <v>45</v>
      </c>
      <c r="B37" s="639"/>
      <c r="C37" s="665"/>
      <c r="D37" s="640"/>
      <c r="E37" s="2" t="s">
        <v>46</v>
      </c>
      <c r="F37" s="639"/>
      <c r="G37" s="665"/>
      <c r="H37" s="666"/>
    </row>
    <row r="38" spans="1:8">
      <c r="A38" s="1" t="s">
        <v>47</v>
      </c>
      <c r="B38" s="639"/>
      <c r="C38" s="665"/>
      <c r="D38" s="640"/>
      <c r="E38" s="392"/>
      <c r="F38" s="392"/>
      <c r="G38" s="392"/>
      <c r="H38" s="3"/>
    </row>
    <row r="39" spans="1:8">
      <c r="A39" s="1" t="s">
        <v>48</v>
      </c>
      <c r="B39" s="639"/>
      <c r="C39" s="665"/>
      <c r="D39" s="640"/>
      <c r="E39" s="2" t="s">
        <v>49</v>
      </c>
      <c r="F39" s="639"/>
      <c r="G39" s="665"/>
      <c r="H39" s="666"/>
    </row>
    <row r="40" spans="1:8">
      <c r="A40" s="1"/>
      <c r="B40" s="392"/>
      <c r="C40" s="392"/>
      <c r="D40" s="392"/>
      <c r="E40" s="392"/>
      <c r="F40" s="392"/>
      <c r="G40" s="392"/>
      <c r="H40" s="3"/>
    </row>
    <row r="41" spans="1:8">
      <c r="A41" s="1" t="s">
        <v>50</v>
      </c>
      <c r="B41" s="639"/>
      <c r="C41" s="665"/>
      <c r="D41" s="665"/>
      <c r="E41" s="665"/>
      <c r="F41" s="665"/>
      <c r="G41" s="665"/>
      <c r="H41" s="666"/>
    </row>
    <row r="42" spans="1:8" ht="27">
      <c r="A42" s="1"/>
      <c r="B42" s="394" t="s">
        <v>51</v>
      </c>
      <c r="C42" s="639"/>
      <c r="D42" s="665"/>
      <c r="E42" s="665"/>
      <c r="F42" s="665"/>
      <c r="G42" s="665"/>
      <c r="H42" s="666"/>
    </row>
    <row r="43" spans="1:8">
      <c r="A43" s="1"/>
      <c r="B43" s="392"/>
      <c r="C43" s="392"/>
      <c r="D43" s="392"/>
      <c r="E43" s="392"/>
      <c r="F43" s="392"/>
      <c r="G43" s="392"/>
      <c r="H43" s="3"/>
    </row>
    <row r="44" spans="1:8" ht="39.6">
      <c r="A44" s="1" t="s">
        <v>52</v>
      </c>
      <c r="B44" s="6" t="s">
        <v>53</v>
      </c>
      <c r="C44" s="392"/>
      <c r="D44" s="392"/>
      <c r="E44" s="392"/>
      <c r="F44" s="392"/>
      <c r="G44" s="392"/>
      <c r="H44" s="3"/>
    </row>
    <row r="45" spans="1:8" ht="27">
      <c r="A45" s="1"/>
      <c r="B45" s="6" t="s">
        <v>54</v>
      </c>
      <c r="C45" s="5" t="s">
        <v>55</v>
      </c>
      <c r="D45" s="669"/>
      <c r="E45" s="669"/>
      <c r="F45" s="7"/>
      <c r="G45" s="7"/>
      <c r="H45" s="8"/>
    </row>
    <row r="46" spans="1:8" ht="40.200000000000003">
      <c r="A46" s="1"/>
      <c r="B46" s="392"/>
      <c r="C46" s="5" t="s">
        <v>56</v>
      </c>
      <c r="D46" s="669"/>
      <c r="E46" s="669"/>
      <c r="F46" s="7"/>
      <c r="G46" s="7"/>
      <c r="H46" s="8"/>
    </row>
    <row r="47" spans="1:8">
      <c r="A47" s="1"/>
      <c r="B47" s="392"/>
      <c r="C47" s="392"/>
      <c r="D47" s="392"/>
      <c r="E47" s="392"/>
      <c r="F47" s="392"/>
      <c r="G47" s="392"/>
      <c r="H47" s="3"/>
    </row>
    <row r="48" spans="1:8">
      <c r="A48" s="1" t="s">
        <v>57</v>
      </c>
      <c r="B48" s="392"/>
      <c r="C48" s="392"/>
      <c r="D48" s="392"/>
      <c r="E48" s="392"/>
      <c r="F48" s="392"/>
      <c r="G48" s="392"/>
      <c r="H48" s="3"/>
    </row>
    <row r="49" spans="1:8">
      <c r="A49" s="1"/>
      <c r="B49" s="639"/>
      <c r="C49" s="665"/>
      <c r="D49" s="665"/>
      <c r="E49" s="665"/>
      <c r="F49" s="665"/>
      <c r="G49" s="665"/>
      <c r="H49" s="666"/>
    </row>
    <row r="50" spans="1:8">
      <c r="A50" s="1"/>
      <c r="B50" s="639"/>
      <c r="C50" s="665"/>
      <c r="D50" s="665"/>
      <c r="E50" s="665"/>
      <c r="F50" s="665"/>
      <c r="G50" s="665"/>
      <c r="H50" s="666"/>
    </row>
    <row r="51" spans="1:8">
      <c r="A51" s="1"/>
      <c r="B51" s="639"/>
      <c r="C51" s="665"/>
      <c r="D51" s="665"/>
      <c r="E51" s="665"/>
      <c r="F51" s="665"/>
      <c r="G51" s="665"/>
      <c r="H51" s="666"/>
    </row>
    <row r="52" spans="1:8">
      <c r="A52" s="1"/>
      <c r="B52" s="639"/>
      <c r="C52" s="665"/>
      <c r="D52" s="665"/>
      <c r="E52" s="665"/>
      <c r="F52" s="665"/>
      <c r="G52" s="665"/>
      <c r="H52" s="666"/>
    </row>
    <row r="53" spans="1:8">
      <c r="A53" s="1"/>
      <c r="B53" s="392"/>
      <c r="C53" s="392"/>
      <c r="D53" s="392"/>
      <c r="E53" s="392"/>
      <c r="F53" s="392"/>
      <c r="G53" s="392"/>
      <c r="H53" s="3"/>
    </row>
    <row r="54" spans="1:8">
      <c r="A54" s="1" t="s">
        <v>58</v>
      </c>
      <c r="B54" s="656"/>
      <c r="C54" s="660"/>
      <c r="D54" s="660"/>
      <c r="E54" s="660"/>
      <c r="F54" s="660"/>
      <c r="G54" s="660"/>
      <c r="H54" s="661"/>
    </row>
    <row r="55" spans="1:8" ht="15" thickBot="1">
      <c r="A55" s="1"/>
      <c r="B55" s="9"/>
      <c r="C55" s="10"/>
      <c r="D55" s="10"/>
      <c r="E55" s="10"/>
      <c r="F55" s="10"/>
      <c r="G55" s="10"/>
      <c r="H55" s="11"/>
    </row>
    <row r="56" spans="1:8" ht="16.2" thickBot="1">
      <c r="A56" s="647" t="s">
        <v>59</v>
      </c>
      <c r="B56" s="648"/>
      <c r="C56" s="648"/>
      <c r="D56" s="648"/>
      <c r="E56" s="648"/>
      <c r="F56" s="648"/>
      <c r="G56" s="648"/>
      <c r="H56" s="649"/>
    </row>
    <row r="57" spans="1:8">
      <c r="A57" s="1"/>
      <c r="B57" s="392"/>
      <c r="C57" s="392"/>
      <c r="D57" s="392"/>
      <c r="E57" s="392"/>
      <c r="F57" s="392"/>
      <c r="G57" s="392"/>
      <c r="H57" s="3"/>
    </row>
    <row r="58" spans="1:8">
      <c r="A58" s="694" t="s">
        <v>60</v>
      </c>
      <c r="B58" s="695"/>
      <c r="C58" s="695"/>
      <c r="D58" s="695"/>
      <c r="E58" s="695"/>
      <c r="F58" s="695"/>
      <c r="G58" s="695"/>
      <c r="H58" s="696"/>
    </row>
    <row r="59" spans="1:8">
      <c r="A59" s="1" t="s">
        <v>61</v>
      </c>
      <c r="B59" s="12"/>
      <c r="C59" s="392"/>
      <c r="D59" s="392"/>
      <c r="E59" s="392"/>
      <c r="F59" s="392"/>
      <c r="G59" s="392"/>
      <c r="H59" s="3"/>
    </row>
    <row r="60" spans="1:8" ht="40.200000000000003">
      <c r="A60" s="1" t="s">
        <v>62</v>
      </c>
      <c r="B60" s="12"/>
      <c r="C60" s="5" t="s">
        <v>63</v>
      </c>
      <c r="D60" s="687" t="s">
        <v>64</v>
      </c>
      <c r="E60" s="687"/>
      <c r="F60" s="7"/>
      <c r="G60" s="7"/>
      <c r="H60" s="8"/>
    </row>
    <row r="61" spans="1:8" ht="40.200000000000003">
      <c r="A61" s="13" t="s">
        <v>65</v>
      </c>
      <c r="B61" s="12"/>
      <c r="C61" s="5" t="s">
        <v>66</v>
      </c>
      <c r="D61" s="669" t="s">
        <v>64</v>
      </c>
      <c r="E61" s="669"/>
      <c r="F61" s="14"/>
      <c r="G61" s="14"/>
      <c r="H61" s="15"/>
    </row>
    <row r="62" spans="1:8" ht="40.200000000000003">
      <c r="A62" s="1" t="s">
        <v>67</v>
      </c>
      <c r="B62" s="12"/>
      <c r="C62" s="5" t="s">
        <v>68</v>
      </c>
      <c r="D62" s="639"/>
      <c r="E62" s="640"/>
      <c r="F62" s="392"/>
      <c r="G62" s="392"/>
      <c r="H62" s="3"/>
    </row>
    <row r="63" spans="1:8" ht="40.200000000000003">
      <c r="A63" s="13" t="s">
        <v>65</v>
      </c>
      <c r="B63" s="12"/>
      <c r="C63" s="5" t="s">
        <v>69</v>
      </c>
      <c r="D63" s="669"/>
      <c r="E63" s="669"/>
      <c r="F63" s="14"/>
      <c r="G63" s="14"/>
      <c r="H63" s="15"/>
    </row>
    <row r="64" spans="1:8" ht="40.200000000000003">
      <c r="A64" s="1" t="s">
        <v>70</v>
      </c>
      <c r="B64" s="12"/>
      <c r="C64" s="5" t="s">
        <v>66</v>
      </c>
      <c r="D64" s="687" t="s">
        <v>64</v>
      </c>
      <c r="E64" s="687"/>
      <c r="F64" s="392"/>
      <c r="G64" s="392"/>
      <c r="H64" s="3"/>
    </row>
    <row r="65" spans="1:8" ht="40.200000000000003">
      <c r="A65" s="13" t="s">
        <v>65</v>
      </c>
      <c r="B65" s="12"/>
      <c r="C65" s="5" t="s">
        <v>63</v>
      </c>
      <c r="D65" s="687" t="s">
        <v>64</v>
      </c>
      <c r="E65" s="687"/>
      <c r="F65" s="392"/>
      <c r="G65" s="392"/>
      <c r="H65" s="3"/>
    </row>
    <row r="66" spans="1:8" ht="15" thickBot="1">
      <c r="A66" s="16"/>
      <c r="B66" s="392"/>
      <c r="C66" s="392"/>
      <c r="D66" s="392"/>
      <c r="E66" s="392"/>
      <c r="F66" s="392"/>
      <c r="G66" s="392"/>
      <c r="H66" s="3"/>
    </row>
    <row r="67" spans="1:8" ht="16.2" thickBot="1">
      <c r="A67" s="647" t="s">
        <v>71</v>
      </c>
      <c r="B67" s="648"/>
      <c r="C67" s="648"/>
      <c r="D67" s="648"/>
      <c r="E67" s="648"/>
      <c r="F67" s="648"/>
      <c r="G67" s="648"/>
      <c r="H67" s="649"/>
    </row>
    <row r="68" spans="1:8">
      <c r="A68" s="17"/>
      <c r="B68" s="18"/>
      <c r="C68" s="18"/>
      <c r="D68" s="18"/>
      <c r="E68" s="18"/>
      <c r="F68" s="18"/>
      <c r="G68" s="18"/>
      <c r="H68" s="19"/>
    </row>
    <row r="69" spans="1:8">
      <c r="A69" s="1" t="s">
        <v>72</v>
      </c>
      <c r="B69" s="392"/>
      <c r="C69" s="392"/>
      <c r="D69" s="392"/>
      <c r="E69" s="392"/>
      <c r="F69" s="392"/>
      <c r="G69" s="392"/>
      <c r="H69" s="3"/>
    </row>
    <row r="70" spans="1:8">
      <c r="A70" s="1" t="s">
        <v>73</v>
      </c>
      <c r="B70" s="12"/>
      <c r="C70" s="392"/>
      <c r="D70" s="392"/>
      <c r="E70" s="392" t="s">
        <v>74</v>
      </c>
      <c r="F70" s="669"/>
      <c r="G70" s="669"/>
      <c r="H70" s="3"/>
    </row>
    <row r="71" spans="1:8">
      <c r="A71" s="1"/>
      <c r="B71" s="20"/>
      <c r="C71" s="20"/>
      <c r="D71" s="20"/>
      <c r="E71" s="20"/>
      <c r="F71" s="9"/>
      <c r="G71" s="9"/>
      <c r="H71" s="3"/>
    </row>
    <row r="72" spans="1:8" ht="27">
      <c r="A72" s="1" t="s">
        <v>75</v>
      </c>
      <c r="B72" s="12"/>
      <c r="C72" s="5" t="s">
        <v>76</v>
      </c>
      <c r="D72" s="12"/>
      <c r="E72" s="2" t="s">
        <v>77</v>
      </c>
      <c r="F72" s="12"/>
      <c r="G72" s="2" t="s">
        <v>78</v>
      </c>
      <c r="H72" s="21"/>
    </row>
    <row r="73" spans="1:8">
      <c r="A73" s="13" t="s">
        <v>79</v>
      </c>
      <c r="B73" s="688" t="s">
        <v>80</v>
      </c>
      <c r="C73" s="689"/>
      <c r="D73" s="689"/>
      <c r="E73" s="689"/>
      <c r="F73" s="689"/>
      <c r="G73" s="689"/>
      <c r="H73" s="690"/>
    </row>
    <row r="74" spans="1:8">
      <c r="A74" s="1"/>
      <c r="B74" s="691"/>
      <c r="C74" s="692"/>
      <c r="D74" s="692"/>
      <c r="E74" s="692"/>
      <c r="F74" s="692"/>
      <c r="G74" s="692"/>
      <c r="H74" s="693"/>
    </row>
    <row r="75" spans="1:8">
      <c r="A75" s="1"/>
      <c r="B75" s="9"/>
      <c r="C75" s="9"/>
      <c r="D75" s="9"/>
      <c r="E75" s="9"/>
      <c r="F75" s="9"/>
      <c r="G75" s="9"/>
      <c r="H75" s="22"/>
    </row>
    <row r="76" spans="1:8" ht="27">
      <c r="A76" s="1" t="s">
        <v>81</v>
      </c>
      <c r="B76" s="12"/>
      <c r="C76" s="5" t="s">
        <v>76</v>
      </c>
      <c r="D76" s="12"/>
      <c r="E76" s="2" t="s">
        <v>77</v>
      </c>
      <c r="F76" s="12"/>
      <c r="G76" s="2" t="s">
        <v>78</v>
      </c>
      <c r="H76" s="21"/>
    </row>
    <row r="77" spans="1:8">
      <c r="A77" s="13" t="s">
        <v>82</v>
      </c>
      <c r="B77" s="687" t="s">
        <v>80</v>
      </c>
      <c r="C77" s="687"/>
      <c r="D77" s="687"/>
      <c r="E77" s="687"/>
      <c r="F77" s="687"/>
      <c r="G77" s="687"/>
      <c r="H77" s="687"/>
    </row>
    <row r="78" spans="1:8">
      <c r="A78" s="1"/>
      <c r="B78" s="687"/>
      <c r="C78" s="687"/>
      <c r="D78" s="687"/>
      <c r="E78" s="687"/>
      <c r="F78" s="687"/>
      <c r="G78" s="687"/>
      <c r="H78" s="687"/>
    </row>
    <row r="79" spans="1:8">
      <c r="A79" s="1"/>
      <c r="B79" s="392"/>
      <c r="C79" s="392"/>
      <c r="D79" s="392"/>
      <c r="E79" s="392"/>
      <c r="F79" s="392"/>
      <c r="G79" s="392"/>
      <c r="H79" s="3"/>
    </row>
    <row r="80" spans="1:8">
      <c r="A80" s="2" t="s">
        <v>83</v>
      </c>
      <c r="B80" s="12"/>
      <c r="C80" s="392"/>
      <c r="H80" s="3"/>
    </row>
    <row r="81" spans="1:8">
      <c r="A81" s="1"/>
      <c r="B81" s="396"/>
      <c r="C81" s="392"/>
      <c r="D81" s="392"/>
      <c r="E81" s="392"/>
      <c r="F81" s="392"/>
      <c r="G81" s="392"/>
      <c r="H81" s="3"/>
    </row>
    <row r="82" spans="1:8">
      <c r="A82" s="1" t="s">
        <v>84</v>
      </c>
      <c r="B82" s="669"/>
      <c r="C82" s="669"/>
      <c r="D82" s="392"/>
      <c r="E82" s="392"/>
      <c r="F82" s="392"/>
      <c r="G82" s="392"/>
      <c r="H82" s="3"/>
    </row>
    <row r="83" spans="1:8">
      <c r="A83" s="1" t="s">
        <v>85</v>
      </c>
      <c r="B83" s="392"/>
      <c r="C83" s="12"/>
      <c r="D83" s="16"/>
      <c r="E83" s="392"/>
      <c r="F83" s="392"/>
      <c r="G83" s="392"/>
      <c r="H83" s="3"/>
    </row>
    <row r="84" spans="1:8">
      <c r="A84" s="1" t="s">
        <v>86</v>
      </c>
      <c r="B84" s="392"/>
      <c r="C84" s="12"/>
      <c r="D84" s="16"/>
      <c r="E84" s="392"/>
      <c r="F84" s="392"/>
      <c r="G84" s="392"/>
      <c r="H84" s="3"/>
    </row>
    <row r="85" spans="1:8">
      <c r="A85" s="1" t="s">
        <v>87</v>
      </c>
      <c r="B85" s="23"/>
      <c r="C85" s="24"/>
      <c r="D85" s="7"/>
      <c r="E85" s="2" t="s">
        <v>88</v>
      </c>
      <c r="F85" s="680"/>
      <c r="G85" s="681"/>
      <c r="H85" s="682"/>
    </row>
    <row r="86" spans="1:8">
      <c r="A86" s="1"/>
      <c r="B86" s="2" t="s">
        <v>89</v>
      </c>
      <c r="C86" s="683"/>
      <c r="D86" s="683"/>
      <c r="E86" s="16"/>
      <c r="F86" s="14"/>
      <c r="G86" s="14"/>
      <c r="H86" s="15"/>
    </row>
    <row r="87" spans="1:8">
      <c r="A87" s="1" t="s">
        <v>90</v>
      </c>
      <c r="B87" s="392"/>
      <c r="C87" s="25"/>
      <c r="D87" s="392"/>
      <c r="E87" s="392"/>
      <c r="F87" s="392"/>
      <c r="G87" s="392"/>
      <c r="H87" s="3"/>
    </row>
    <row r="88" spans="1:8">
      <c r="A88" s="1" t="s">
        <v>91</v>
      </c>
      <c r="B88" s="392"/>
      <c r="C88" s="12"/>
      <c r="D88" s="392"/>
      <c r="E88" s="392"/>
      <c r="F88" s="392"/>
      <c r="G88" s="392"/>
      <c r="H88" s="3"/>
    </row>
    <row r="89" spans="1:8">
      <c r="A89" s="1" t="s">
        <v>92</v>
      </c>
      <c r="B89" s="392"/>
      <c r="C89" s="12"/>
      <c r="D89" s="392"/>
      <c r="E89" s="392"/>
      <c r="F89" s="392"/>
      <c r="G89" s="392"/>
      <c r="H89" s="3"/>
    </row>
    <row r="90" spans="1:8">
      <c r="A90" s="1" t="s">
        <v>93</v>
      </c>
      <c r="B90" s="392"/>
      <c r="C90" s="12"/>
      <c r="D90" s="392"/>
      <c r="E90" s="392"/>
      <c r="F90" s="392"/>
      <c r="G90" s="392"/>
      <c r="H90" s="3"/>
    </row>
    <row r="91" spans="1:8">
      <c r="A91" s="1" t="s">
        <v>94</v>
      </c>
      <c r="B91" s="392"/>
      <c r="C91" s="12"/>
      <c r="D91" s="392"/>
      <c r="E91" s="392"/>
      <c r="F91" s="392"/>
      <c r="G91" s="392"/>
      <c r="H91" s="3"/>
    </row>
    <row r="92" spans="1:8">
      <c r="A92" s="1" t="s">
        <v>95</v>
      </c>
      <c r="B92" s="392"/>
      <c r="C92" s="12"/>
      <c r="D92" s="392"/>
      <c r="E92" s="392"/>
      <c r="F92" s="392"/>
      <c r="G92" s="392"/>
      <c r="H92" s="3"/>
    </row>
    <row r="93" spans="1:8">
      <c r="A93" s="1" t="s">
        <v>96</v>
      </c>
      <c r="B93" s="392"/>
      <c r="C93" s="12"/>
      <c r="D93" s="392"/>
      <c r="E93" s="392"/>
      <c r="F93" s="392"/>
      <c r="G93" s="392"/>
      <c r="H93" s="3"/>
    </row>
    <row r="94" spans="1:8">
      <c r="A94" s="1" t="s">
        <v>97</v>
      </c>
      <c r="B94" s="392"/>
      <c r="C94" s="12"/>
      <c r="D94" s="392"/>
      <c r="E94" s="392"/>
      <c r="F94" s="392"/>
      <c r="G94" s="392"/>
      <c r="H94" s="3"/>
    </row>
    <row r="95" spans="1:8">
      <c r="A95" s="1" t="s">
        <v>98</v>
      </c>
      <c r="B95" s="392"/>
      <c r="C95" s="12"/>
      <c r="D95" s="392"/>
      <c r="E95" s="392"/>
      <c r="F95" s="392"/>
      <c r="G95" s="392"/>
      <c r="H95" s="3"/>
    </row>
    <row r="96" spans="1:8">
      <c r="A96" s="13" t="s">
        <v>99</v>
      </c>
      <c r="B96" s="12"/>
      <c r="C96" s="392"/>
      <c r="D96" s="392"/>
      <c r="E96" s="392"/>
      <c r="F96" s="392"/>
      <c r="G96" s="392"/>
      <c r="H96" s="3"/>
    </row>
    <row r="97" spans="1:8">
      <c r="A97" s="13" t="s">
        <v>100</v>
      </c>
      <c r="B97" s="12"/>
      <c r="C97" s="392"/>
      <c r="D97" s="392"/>
      <c r="E97" s="392"/>
      <c r="F97" s="392"/>
      <c r="G97" s="392"/>
      <c r="H97" s="3"/>
    </row>
    <row r="98" spans="1:8">
      <c r="A98" s="13" t="s">
        <v>101</v>
      </c>
      <c r="B98" s="12"/>
      <c r="C98" s="392"/>
      <c r="D98" s="392"/>
      <c r="E98" s="392"/>
      <c r="F98" s="392"/>
      <c r="G98" s="392"/>
      <c r="H98" s="3"/>
    </row>
    <row r="99" spans="1:8" ht="15" thickBot="1">
      <c r="A99" s="26" t="s">
        <v>102</v>
      </c>
      <c r="B99" s="27"/>
      <c r="C99" s="28" t="s">
        <v>103</v>
      </c>
      <c r="D99" s="12"/>
      <c r="E99" s="29"/>
      <c r="F99" s="29"/>
      <c r="G99" s="29"/>
      <c r="H99" s="30"/>
    </row>
  </sheetData>
  <mergeCells count="73">
    <mergeCell ref="B82:C82"/>
    <mergeCell ref="F85:H85"/>
    <mergeCell ref="C86:D86"/>
    <mergeCell ref="G25:H25"/>
    <mergeCell ref="C26:H26"/>
    <mergeCell ref="D64:E64"/>
    <mergeCell ref="D65:E65"/>
    <mergeCell ref="A67:H67"/>
    <mergeCell ref="F70:G70"/>
    <mergeCell ref="B73:H74"/>
    <mergeCell ref="B77:H78"/>
    <mergeCell ref="A56:H56"/>
    <mergeCell ref="A58:H58"/>
    <mergeCell ref="D60:E60"/>
    <mergeCell ref="D61:E61"/>
    <mergeCell ref="D62:E62"/>
    <mergeCell ref="D63:E63"/>
    <mergeCell ref="B54:H54"/>
    <mergeCell ref="B38:D38"/>
    <mergeCell ref="B39:D39"/>
    <mergeCell ref="F39:H39"/>
    <mergeCell ref="B41:H41"/>
    <mergeCell ref="C42:H42"/>
    <mergeCell ref="D45:E45"/>
    <mergeCell ref="D46:E46"/>
    <mergeCell ref="B49:H49"/>
    <mergeCell ref="B50:H50"/>
    <mergeCell ref="B51:H51"/>
    <mergeCell ref="B52:H52"/>
    <mergeCell ref="B37:D37"/>
    <mergeCell ref="F37:H37"/>
    <mergeCell ref="C27:H27"/>
    <mergeCell ref="C28:H28"/>
    <mergeCell ref="C29:H29"/>
    <mergeCell ref="A30:H30"/>
    <mergeCell ref="B32:H32"/>
    <mergeCell ref="B34:D34"/>
    <mergeCell ref="B35:D35"/>
    <mergeCell ref="B36:D36"/>
    <mergeCell ref="F36:H36"/>
    <mergeCell ref="E25:F25"/>
    <mergeCell ref="C25:D25"/>
    <mergeCell ref="C23:D23"/>
    <mergeCell ref="E23:F23"/>
    <mergeCell ref="G23:H23"/>
    <mergeCell ref="C24:D24"/>
    <mergeCell ref="E24:F24"/>
    <mergeCell ref="G24:H24"/>
    <mergeCell ref="C22:H22"/>
    <mergeCell ref="C12:D12"/>
    <mergeCell ref="C13:D13"/>
    <mergeCell ref="C14:H14"/>
    <mergeCell ref="C15:D15"/>
    <mergeCell ref="C16:D16"/>
    <mergeCell ref="E16:F16"/>
    <mergeCell ref="G16:H16"/>
    <mergeCell ref="C17:D17"/>
    <mergeCell ref="C18:H18"/>
    <mergeCell ref="C19:D19"/>
    <mergeCell ref="C20:H20"/>
    <mergeCell ref="C21:H21"/>
    <mergeCell ref="C11:D11"/>
    <mergeCell ref="A1:H1"/>
    <mergeCell ref="A2:H2"/>
    <mergeCell ref="A3:H3"/>
    <mergeCell ref="B4:H4"/>
    <mergeCell ref="B5:H5"/>
    <mergeCell ref="B6:C6"/>
    <mergeCell ref="D6:E6"/>
    <mergeCell ref="F6:H6"/>
    <mergeCell ref="B7:C7"/>
    <mergeCell ref="F7:H7"/>
    <mergeCell ref="B8:C8"/>
  </mergeCells>
  <dataValidations count="2">
    <dataValidation type="list" allowBlank="1" showInputMessage="1" showErrorMessage="1" sqref="B8:C8 B82:C82" xr:uid="{0616A075-9308-4436-9FF7-CD3D8D229965}">
      <formula1>"Yes, No"</formula1>
    </dataValidation>
    <dataValidation type="list" allowBlank="1" showInputMessage="1" showErrorMessage="1" sqref="F8" xr:uid="{C54A29CF-A88B-4600-A9A6-E0CDDA582692}">
      <formula1>"ESTA A, ESTA B, ESTA C"</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1"/>
  <sheetViews>
    <sheetView workbookViewId="0">
      <selection sqref="A1:H1"/>
    </sheetView>
  </sheetViews>
  <sheetFormatPr defaultColWidth="9.109375" defaultRowHeight="14.4"/>
  <cols>
    <col min="1" max="1" width="30.33203125" customWidth="1"/>
    <col min="2" max="2" width="13.5546875" bestFit="1" customWidth="1"/>
    <col min="3" max="4" width="12.33203125" customWidth="1"/>
    <col min="5" max="5" width="12.109375" customWidth="1"/>
    <col min="6" max="6" width="12.6640625" customWidth="1"/>
    <col min="7" max="7" width="11.88671875" customWidth="1"/>
    <col min="8" max="8" width="12.44140625" customWidth="1"/>
  </cols>
  <sheetData>
    <row r="1" spans="1:8">
      <c r="A1" s="697"/>
      <c r="B1" s="698"/>
      <c r="C1" s="698"/>
      <c r="D1" s="698"/>
      <c r="E1" s="698"/>
      <c r="F1" s="698"/>
      <c r="G1" s="698"/>
      <c r="H1" s="698"/>
    </row>
    <row r="2" spans="1:8" ht="15" thickBot="1">
      <c r="A2" s="32"/>
      <c r="B2" s="31"/>
      <c r="C2" s="31"/>
      <c r="D2" s="31"/>
      <c r="E2" s="31"/>
      <c r="F2" s="31"/>
      <c r="G2" s="31"/>
      <c r="H2" s="31"/>
    </row>
    <row r="3" spans="1:8" ht="27">
      <c r="A3" s="33" t="s">
        <v>104</v>
      </c>
      <c r="B3" s="34" t="s">
        <v>105</v>
      </c>
      <c r="C3" s="35" t="s">
        <v>106</v>
      </c>
      <c r="D3" s="35" t="s">
        <v>106</v>
      </c>
      <c r="E3" s="35" t="s">
        <v>106</v>
      </c>
      <c r="F3" s="35" t="s">
        <v>106</v>
      </c>
      <c r="G3" s="35" t="s">
        <v>106</v>
      </c>
      <c r="H3" s="36" t="s">
        <v>106</v>
      </c>
    </row>
    <row r="4" spans="1:8" ht="26.4">
      <c r="A4" s="37" t="s">
        <v>107</v>
      </c>
      <c r="B4" s="38" t="s">
        <v>108</v>
      </c>
      <c r="C4" s="39" t="s">
        <v>108</v>
      </c>
      <c r="D4" s="39" t="s">
        <v>108</v>
      </c>
      <c r="E4" s="39" t="s">
        <v>108</v>
      </c>
      <c r="F4" s="39" t="s">
        <v>108</v>
      </c>
      <c r="G4" s="39" t="s">
        <v>108</v>
      </c>
      <c r="H4" s="40" t="s">
        <v>108</v>
      </c>
    </row>
    <row r="5" spans="1:8">
      <c r="A5" s="41" t="s">
        <v>109</v>
      </c>
      <c r="B5" s="42" t="s">
        <v>110</v>
      </c>
      <c r="C5" s="43" t="s">
        <v>110</v>
      </c>
      <c r="D5" s="43" t="s">
        <v>110</v>
      </c>
      <c r="E5" s="43" t="s">
        <v>110</v>
      </c>
      <c r="F5" s="43" t="s">
        <v>110</v>
      </c>
      <c r="G5" s="43" t="s">
        <v>110</v>
      </c>
      <c r="H5" s="44" t="s">
        <v>110</v>
      </c>
    </row>
    <row r="6" spans="1:8">
      <c r="A6" s="45"/>
      <c r="B6" s="42" t="s">
        <v>111</v>
      </c>
      <c r="C6" s="43" t="s">
        <v>111</v>
      </c>
      <c r="D6" s="43" t="s">
        <v>111</v>
      </c>
      <c r="E6" s="43" t="s">
        <v>111</v>
      </c>
      <c r="F6" s="43" t="s">
        <v>111</v>
      </c>
      <c r="G6" s="43" t="s">
        <v>111</v>
      </c>
      <c r="H6" s="44" t="s">
        <v>111</v>
      </c>
    </row>
    <row r="7" spans="1:8">
      <c r="A7" s="37" t="s">
        <v>112</v>
      </c>
      <c r="B7" s="46" t="s">
        <v>113</v>
      </c>
      <c r="C7" s="47" t="s">
        <v>114</v>
      </c>
      <c r="D7" s="47" t="s">
        <v>114</v>
      </c>
      <c r="E7" s="47" t="s">
        <v>114</v>
      </c>
      <c r="F7" s="47" t="s">
        <v>113</v>
      </c>
      <c r="G7" s="47" t="s">
        <v>113</v>
      </c>
      <c r="H7" s="48" t="s">
        <v>113</v>
      </c>
    </row>
    <row r="8" spans="1:8">
      <c r="A8" s="37" t="s">
        <v>115</v>
      </c>
      <c r="B8" s="46"/>
      <c r="C8" s="49">
        <v>0</v>
      </c>
      <c r="D8" s="49">
        <v>0</v>
      </c>
      <c r="E8" s="49">
        <v>0</v>
      </c>
      <c r="F8" s="49">
        <v>0</v>
      </c>
      <c r="G8" s="49">
        <v>0</v>
      </c>
      <c r="H8" s="50">
        <v>0</v>
      </c>
    </row>
    <row r="9" spans="1:8">
      <c r="A9" s="37" t="s">
        <v>116</v>
      </c>
      <c r="B9" s="51">
        <v>0</v>
      </c>
      <c r="C9" s="52">
        <v>0</v>
      </c>
      <c r="D9" s="52">
        <v>0</v>
      </c>
      <c r="E9" s="52">
        <v>0</v>
      </c>
      <c r="F9" s="52">
        <v>0</v>
      </c>
      <c r="G9" s="52">
        <v>0</v>
      </c>
      <c r="H9" s="53">
        <v>0</v>
      </c>
    </row>
    <row r="10" spans="1:8">
      <c r="A10" s="54" t="s">
        <v>117</v>
      </c>
      <c r="B10" s="55"/>
      <c r="C10" s="56"/>
      <c r="D10" s="56"/>
      <c r="E10" s="56"/>
      <c r="F10" s="56"/>
      <c r="G10" s="56"/>
      <c r="H10" s="57"/>
    </row>
    <row r="11" spans="1:8">
      <c r="A11" s="54" t="s">
        <v>118</v>
      </c>
      <c r="B11" s="55"/>
      <c r="C11" s="56"/>
      <c r="D11" s="56"/>
      <c r="E11" s="56"/>
      <c r="F11" s="56"/>
      <c r="G11" s="56"/>
      <c r="H11" s="57"/>
    </row>
    <row r="12" spans="1:8">
      <c r="A12" s="54" t="s">
        <v>119</v>
      </c>
      <c r="B12" s="55"/>
      <c r="C12" s="56"/>
      <c r="D12" s="56"/>
      <c r="E12" s="56"/>
      <c r="F12" s="56"/>
      <c r="G12" s="56"/>
      <c r="H12" s="57"/>
    </row>
    <row r="13" spans="1:8">
      <c r="A13" s="54" t="s">
        <v>120</v>
      </c>
      <c r="B13" s="55"/>
      <c r="C13" s="56"/>
      <c r="D13" s="56"/>
      <c r="E13" s="56"/>
      <c r="F13" s="56"/>
      <c r="G13" s="56"/>
      <c r="H13" s="57"/>
    </row>
    <row r="14" spans="1:8">
      <c r="A14" s="54" t="s">
        <v>121</v>
      </c>
      <c r="B14" s="55"/>
      <c r="C14" s="56"/>
      <c r="D14" s="56"/>
      <c r="E14" s="56"/>
      <c r="F14" s="56"/>
      <c r="G14" s="56"/>
      <c r="H14" s="57"/>
    </row>
    <row r="15" spans="1:8">
      <c r="A15" s="37" t="s">
        <v>122</v>
      </c>
      <c r="B15" s="58"/>
      <c r="C15" s="59">
        <v>0</v>
      </c>
      <c r="D15" s="59">
        <v>0</v>
      </c>
      <c r="E15" s="59">
        <v>0</v>
      </c>
      <c r="F15" s="59">
        <v>0</v>
      </c>
      <c r="G15" s="59">
        <v>0</v>
      </c>
      <c r="H15" s="60">
        <v>0</v>
      </c>
    </row>
    <row r="16" spans="1:8">
      <c r="A16" s="37" t="s">
        <v>123</v>
      </c>
      <c r="B16" s="58"/>
      <c r="C16" s="58"/>
      <c r="D16" s="58"/>
      <c r="E16" s="58"/>
      <c r="F16" s="58"/>
      <c r="G16" s="58"/>
      <c r="H16" s="61"/>
    </row>
    <row r="17" spans="1:8">
      <c r="A17" s="62" t="s">
        <v>124</v>
      </c>
      <c r="B17" s="55"/>
      <c r="C17" s="56"/>
      <c r="D17" s="56"/>
      <c r="E17" s="56"/>
      <c r="F17" s="56"/>
      <c r="G17" s="56"/>
      <c r="H17" s="57"/>
    </row>
    <row r="18" spans="1:8">
      <c r="A18" s="54" t="s">
        <v>125</v>
      </c>
      <c r="B18" s="55"/>
      <c r="C18" s="56"/>
      <c r="D18" s="56"/>
      <c r="E18" s="56"/>
      <c r="F18" s="56"/>
      <c r="G18" s="56"/>
      <c r="H18" s="57"/>
    </row>
    <row r="19" spans="1:8">
      <c r="A19" s="54" t="s">
        <v>126</v>
      </c>
      <c r="B19" s="55"/>
      <c r="C19" s="56"/>
      <c r="D19" s="56"/>
      <c r="E19" s="56"/>
      <c r="F19" s="56"/>
      <c r="G19" s="56"/>
      <c r="H19" s="57"/>
    </row>
    <row r="20" spans="1:8">
      <c r="A20" s="54" t="s">
        <v>127</v>
      </c>
      <c r="B20" s="55"/>
      <c r="C20" s="56"/>
      <c r="D20" s="56"/>
      <c r="E20" s="56"/>
      <c r="F20" s="56"/>
      <c r="G20" s="56"/>
      <c r="H20" s="57"/>
    </row>
    <row r="21" spans="1:8">
      <c r="A21" s="54" t="s">
        <v>128</v>
      </c>
      <c r="B21" s="55"/>
      <c r="C21" s="56"/>
      <c r="D21" s="56"/>
      <c r="E21" s="56"/>
      <c r="F21" s="56"/>
      <c r="G21" s="56"/>
      <c r="H21" s="57"/>
    </row>
    <row r="22" spans="1:8">
      <c r="A22" s="54" t="s">
        <v>129</v>
      </c>
      <c r="B22" s="55"/>
      <c r="C22" s="56"/>
      <c r="D22" s="56"/>
      <c r="E22" s="56"/>
      <c r="F22" s="56"/>
      <c r="G22" s="56"/>
      <c r="H22" s="57"/>
    </row>
    <row r="23" spans="1:8">
      <c r="A23" s="37" t="s">
        <v>130</v>
      </c>
      <c r="B23" s="63"/>
      <c r="C23" s="56"/>
      <c r="D23" s="56"/>
      <c r="E23" s="56"/>
      <c r="F23" s="56"/>
      <c r="G23" s="56"/>
      <c r="H23" s="57"/>
    </row>
    <row r="24" spans="1:8">
      <c r="A24" s="54" t="s">
        <v>125</v>
      </c>
      <c r="B24" s="63"/>
      <c r="C24" s="64"/>
      <c r="D24" s="64"/>
      <c r="E24" s="64"/>
      <c r="F24" s="64"/>
      <c r="G24" s="64"/>
      <c r="H24" s="65"/>
    </row>
    <row r="25" spans="1:8">
      <c r="A25" s="54" t="s">
        <v>126</v>
      </c>
      <c r="B25" s="63"/>
      <c r="C25" s="64"/>
      <c r="D25" s="64"/>
      <c r="E25" s="64"/>
      <c r="F25" s="64"/>
      <c r="G25" s="64"/>
      <c r="H25" s="65"/>
    </row>
    <row r="26" spans="1:8">
      <c r="A26" s="54" t="s">
        <v>127</v>
      </c>
      <c r="B26" s="63"/>
      <c r="C26" s="64"/>
      <c r="D26" s="64"/>
      <c r="E26" s="64"/>
      <c r="F26" s="64"/>
      <c r="G26" s="64"/>
      <c r="H26" s="65"/>
    </row>
    <row r="27" spans="1:8">
      <c r="A27" s="54" t="s">
        <v>128</v>
      </c>
      <c r="B27" s="63"/>
      <c r="C27" s="64"/>
      <c r="D27" s="64"/>
      <c r="E27" s="64"/>
      <c r="F27" s="64"/>
      <c r="G27" s="64"/>
      <c r="H27" s="65"/>
    </row>
    <row r="28" spans="1:8">
      <c r="A28" s="54" t="s">
        <v>129</v>
      </c>
      <c r="B28" s="63"/>
      <c r="C28" s="64"/>
      <c r="D28" s="64"/>
      <c r="E28" s="64"/>
      <c r="F28" s="64"/>
      <c r="G28" s="64"/>
      <c r="H28" s="65"/>
    </row>
    <row r="29" spans="1:8">
      <c r="A29" s="66" t="s">
        <v>131</v>
      </c>
      <c r="B29" s="58"/>
      <c r="C29" s="67"/>
      <c r="D29" s="67"/>
      <c r="E29" s="67"/>
      <c r="F29" s="67"/>
      <c r="G29" s="67"/>
      <c r="H29" s="68"/>
    </row>
    <row r="30" spans="1:8">
      <c r="A30" s="66" t="s">
        <v>132</v>
      </c>
      <c r="B30" s="58"/>
      <c r="C30" s="67"/>
      <c r="D30" s="67"/>
      <c r="E30" s="67"/>
      <c r="F30" s="67"/>
      <c r="G30" s="67"/>
      <c r="H30" s="68"/>
    </row>
    <row r="31" spans="1:8">
      <c r="A31" s="37" t="s">
        <v>133</v>
      </c>
      <c r="B31" s="58"/>
      <c r="C31" s="67"/>
      <c r="D31" s="67"/>
      <c r="E31" s="67"/>
      <c r="F31" s="67"/>
      <c r="G31" s="67"/>
      <c r="H31" s="68"/>
    </row>
    <row r="32" spans="1:8">
      <c r="A32" s="37" t="s">
        <v>134</v>
      </c>
      <c r="B32" s="58"/>
      <c r="C32" s="67"/>
      <c r="D32" s="67"/>
      <c r="E32" s="67"/>
      <c r="F32" s="67"/>
      <c r="G32" s="67"/>
      <c r="H32" s="68"/>
    </row>
    <row r="33" spans="1:8">
      <c r="A33" s="37" t="s">
        <v>135</v>
      </c>
      <c r="B33" s="55"/>
      <c r="C33" s="67"/>
      <c r="D33" s="67"/>
      <c r="E33" s="67"/>
      <c r="F33" s="67"/>
      <c r="G33" s="67"/>
      <c r="H33" s="68"/>
    </row>
    <row r="34" spans="1:8">
      <c r="A34" s="66" t="s">
        <v>136</v>
      </c>
      <c r="B34" s="58"/>
      <c r="C34" s="67"/>
      <c r="D34" s="67"/>
      <c r="E34" s="67"/>
      <c r="F34" s="67"/>
      <c r="G34" s="67"/>
      <c r="H34" s="68"/>
    </row>
    <row r="35" spans="1:8">
      <c r="A35" s="37" t="s">
        <v>137</v>
      </c>
      <c r="B35" s="46"/>
      <c r="C35" s="47"/>
      <c r="D35" s="47"/>
      <c r="E35" s="47"/>
      <c r="F35" s="47"/>
      <c r="G35" s="47"/>
      <c r="H35" s="48"/>
    </row>
    <row r="36" spans="1:8">
      <c r="A36" s="69" t="s">
        <v>138</v>
      </c>
      <c r="B36" s="70"/>
      <c r="C36" s="70"/>
      <c r="D36" s="70"/>
      <c r="E36" s="70"/>
      <c r="F36" s="70"/>
      <c r="G36" s="70"/>
      <c r="H36" s="68"/>
    </row>
    <row r="37" spans="1:8">
      <c r="A37" s="69" t="s">
        <v>139</v>
      </c>
      <c r="B37" s="70"/>
      <c r="C37" s="70"/>
      <c r="D37" s="70"/>
      <c r="E37" s="70"/>
      <c r="F37" s="70"/>
      <c r="G37" s="70"/>
      <c r="H37" s="68"/>
    </row>
    <row r="38" spans="1:8">
      <c r="A38" s="69" t="s">
        <v>140</v>
      </c>
      <c r="B38" s="70"/>
      <c r="C38" s="70"/>
      <c r="D38" s="70"/>
      <c r="E38" s="70"/>
      <c r="F38" s="70"/>
      <c r="G38" s="70"/>
      <c r="H38" s="68"/>
    </row>
    <row r="39" spans="1:8">
      <c r="A39" s="69" t="s">
        <v>141</v>
      </c>
      <c r="B39" s="70"/>
      <c r="C39" s="70"/>
      <c r="D39" s="70"/>
      <c r="E39" s="70"/>
      <c r="F39" s="70"/>
      <c r="G39" s="70"/>
      <c r="H39" s="68"/>
    </row>
    <row r="40" spans="1:8">
      <c r="A40" s="69" t="s">
        <v>142</v>
      </c>
      <c r="B40" s="70"/>
      <c r="C40" s="70"/>
      <c r="D40" s="70"/>
      <c r="E40" s="70"/>
      <c r="F40" s="70"/>
      <c r="G40" s="70"/>
      <c r="H40" s="68"/>
    </row>
    <row r="41" spans="1:8">
      <c r="A41" s="69" t="s">
        <v>143</v>
      </c>
      <c r="B41" s="70"/>
      <c r="C41" s="70"/>
      <c r="D41" s="70"/>
      <c r="E41" s="70"/>
      <c r="F41" s="70"/>
      <c r="G41" s="70"/>
      <c r="H41" s="68"/>
    </row>
    <row r="42" spans="1:8">
      <c r="A42" s="69" t="s">
        <v>144</v>
      </c>
      <c r="B42" s="70"/>
      <c r="C42" s="70"/>
      <c r="D42" s="70"/>
      <c r="E42" s="70"/>
      <c r="F42" s="70"/>
      <c r="G42" s="70"/>
      <c r="H42" s="68"/>
    </row>
    <row r="43" spans="1:8">
      <c r="A43" s="69" t="s">
        <v>145</v>
      </c>
      <c r="B43" s="70"/>
      <c r="C43" s="70"/>
      <c r="D43" s="70"/>
      <c r="E43" s="70"/>
      <c r="F43" s="70"/>
      <c r="G43" s="70"/>
      <c r="H43" s="68"/>
    </row>
    <row r="44" spans="1:8">
      <c r="A44" s="37" t="s">
        <v>146</v>
      </c>
      <c r="B44" s="71"/>
      <c r="C44" s="47"/>
      <c r="D44" s="47"/>
      <c r="E44" s="47"/>
      <c r="F44" s="47"/>
      <c r="G44" s="47"/>
      <c r="H44" s="48"/>
    </row>
    <row r="45" spans="1:8">
      <c r="A45" s="69" t="s">
        <v>147</v>
      </c>
      <c r="B45" s="70"/>
      <c r="C45" s="67"/>
      <c r="D45" s="67"/>
      <c r="E45" s="67"/>
      <c r="F45" s="67"/>
      <c r="G45" s="67"/>
      <c r="H45" s="68"/>
    </row>
    <row r="46" spans="1:8">
      <c r="A46" s="69" t="s">
        <v>148</v>
      </c>
      <c r="B46" s="70"/>
      <c r="C46" s="67"/>
      <c r="D46" s="67"/>
      <c r="E46" s="67"/>
      <c r="F46" s="67"/>
      <c r="G46" s="67"/>
      <c r="H46" s="68"/>
    </row>
    <row r="47" spans="1:8">
      <c r="A47" s="69" t="s">
        <v>149</v>
      </c>
      <c r="B47" s="70"/>
      <c r="C47" s="67"/>
      <c r="D47" s="67"/>
      <c r="E47" s="67"/>
      <c r="F47" s="67"/>
      <c r="G47" s="67"/>
      <c r="H47" s="68"/>
    </row>
    <row r="48" spans="1:8">
      <c r="A48" s="37" t="s">
        <v>150</v>
      </c>
      <c r="B48" s="72"/>
      <c r="C48" s="47"/>
      <c r="D48" s="47"/>
      <c r="E48" s="47"/>
      <c r="F48" s="47"/>
      <c r="G48" s="47"/>
      <c r="H48" s="48"/>
    </row>
    <row r="49" spans="1:8">
      <c r="A49" s="69" t="s">
        <v>151</v>
      </c>
      <c r="B49" s="70"/>
      <c r="C49" s="70"/>
      <c r="D49" s="70"/>
      <c r="E49" s="70"/>
      <c r="F49" s="70"/>
      <c r="G49" s="70"/>
      <c r="H49" s="68"/>
    </row>
    <row r="50" spans="1:8">
      <c r="A50" s="69" t="s">
        <v>152</v>
      </c>
      <c r="B50" s="70"/>
      <c r="C50" s="70"/>
      <c r="D50" s="70"/>
      <c r="E50" s="70"/>
      <c r="F50" s="70"/>
      <c r="G50" s="70"/>
      <c r="H50" s="68"/>
    </row>
    <row r="51" spans="1:8">
      <c r="A51" s="69" t="s">
        <v>153</v>
      </c>
      <c r="B51" s="70"/>
      <c r="C51" s="70"/>
      <c r="D51" s="70"/>
      <c r="E51" s="70"/>
      <c r="F51" s="70"/>
      <c r="G51" s="70"/>
      <c r="H51" s="68"/>
    </row>
    <row r="52" spans="1:8">
      <c r="A52" s="69" t="s">
        <v>154</v>
      </c>
      <c r="B52" s="70"/>
      <c r="C52" s="70"/>
      <c r="D52" s="70"/>
      <c r="E52" s="70"/>
      <c r="F52" s="70"/>
      <c r="G52" s="70"/>
      <c r="H52" s="68"/>
    </row>
    <row r="53" spans="1:8">
      <c r="A53" s="69" t="s">
        <v>155</v>
      </c>
      <c r="B53" s="70"/>
      <c r="C53" s="70"/>
      <c r="D53" s="70"/>
      <c r="E53" s="70"/>
      <c r="F53" s="70"/>
      <c r="G53" s="70"/>
      <c r="H53" s="68"/>
    </row>
    <row r="54" spans="1:8">
      <c r="A54" s="73" t="s">
        <v>156</v>
      </c>
      <c r="B54" s="70"/>
      <c r="C54" s="70"/>
      <c r="D54" s="70"/>
      <c r="E54" s="70"/>
      <c r="F54" s="70"/>
      <c r="G54" s="70"/>
      <c r="H54" s="68"/>
    </row>
    <row r="55" spans="1:8">
      <c r="A55" s="69" t="s">
        <v>157</v>
      </c>
      <c r="B55" s="70"/>
      <c r="C55" s="70"/>
      <c r="D55" s="70"/>
      <c r="E55" s="70"/>
      <c r="F55" s="70"/>
      <c r="G55" s="70"/>
      <c r="H55" s="68"/>
    </row>
    <row r="56" spans="1:8">
      <c r="A56" s="69" t="s">
        <v>158</v>
      </c>
      <c r="B56" s="70"/>
      <c r="C56" s="70"/>
      <c r="D56" s="70"/>
      <c r="E56" s="70"/>
      <c r="F56" s="70"/>
      <c r="G56" s="70"/>
      <c r="H56" s="68"/>
    </row>
    <row r="57" spans="1:8">
      <c r="A57" s="73" t="s">
        <v>159</v>
      </c>
      <c r="B57" s="70"/>
      <c r="C57" s="70"/>
      <c r="D57" s="70"/>
      <c r="E57" s="70"/>
      <c r="F57" s="70"/>
      <c r="G57" s="70"/>
      <c r="H57" s="68"/>
    </row>
    <row r="58" spans="1:8">
      <c r="A58" s="37" t="s">
        <v>160</v>
      </c>
      <c r="B58" s="72"/>
      <c r="C58" s="74"/>
      <c r="D58" s="74"/>
      <c r="E58" s="74"/>
      <c r="F58" s="74"/>
      <c r="G58" s="74"/>
      <c r="H58" s="75"/>
    </row>
    <row r="59" spans="1:8">
      <c r="A59" s="69" t="s">
        <v>161</v>
      </c>
      <c r="B59" s="70"/>
      <c r="C59" s="70"/>
      <c r="D59" s="70"/>
      <c r="E59" s="70"/>
      <c r="F59" s="70"/>
      <c r="G59" s="70"/>
      <c r="H59" s="68"/>
    </row>
    <row r="60" spans="1:8">
      <c r="A60" s="69" t="s">
        <v>162</v>
      </c>
      <c r="B60" s="70"/>
      <c r="C60" s="70"/>
      <c r="D60" s="70"/>
      <c r="E60" s="70"/>
      <c r="F60" s="70"/>
      <c r="G60" s="70"/>
      <c r="H60" s="68"/>
    </row>
    <row r="61" spans="1:8" ht="15" thickBot="1">
      <c r="A61" s="76" t="s">
        <v>163</v>
      </c>
      <c r="B61" s="77"/>
      <c r="C61" s="77"/>
      <c r="D61" s="77"/>
      <c r="E61" s="77"/>
      <c r="F61" s="77"/>
      <c r="G61" s="77"/>
      <c r="H61" s="78"/>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4"/>
  <sheetViews>
    <sheetView workbookViewId="0">
      <selection sqref="A1:K1"/>
    </sheetView>
  </sheetViews>
  <sheetFormatPr defaultColWidth="9.109375" defaultRowHeight="14.4"/>
  <cols>
    <col min="1" max="5" width="12.6640625" customWidth="1"/>
    <col min="6" max="6" width="6.33203125" customWidth="1"/>
    <col min="7" max="8" width="5.6640625" customWidth="1"/>
    <col min="9" max="9" width="5.44140625" customWidth="1"/>
    <col min="10" max="10" width="6.33203125" customWidth="1"/>
    <col min="11" max="11" width="11" customWidth="1"/>
    <col min="12" max="12" width="15.33203125" customWidth="1"/>
  </cols>
  <sheetData>
    <row r="1" spans="1:12">
      <c r="A1" s="703"/>
      <c r="B1" s="703"/>
      <c r="C1" s="703"/>
      <c r="D1" s="703"/>
      <c r="E1" s="703"/>
      <c r="F1" s="703"/>
      <c r="G1" s="703"/>
      <c r="H1" s="703"/>
      <c r="I1" s="703"/>
      <c r="J1" s="703"/>
      <c r="K1" s="703"/>
    </row>
    <row r="2" spans="1:12">
      <c r="A2" s="704"/>
      <c r="B2" s="704"/>
      <c r="C2" s="704"/>
      <c r="D2" s="704"/>
      <c r="E2" s="704"/>
      <c r="F2" s="704"/>
      <c r="G2" s="704"/>
      <c r="H2" s="704"/>
      <c r="I2" s="704"/>
      <c r="J2" s="704"/>
      <c r="K2" s="704"/>
    </row>
    <row r="3" spans="1:12">
      <c r="A3" s="705" t="s">
        <v>164</v>
      </c>
      <c r="B3" s="705"/>
      <c r="C3" s="705"/>
      <c r="D3" s="705"/>
      <c r="E3" s="705"/>
      <c r="F3" s="705"/>
      <c r="G3" s="705"/>
      <c r="H3" s="705"/>
      <c r="I3" s="705"/>
      <c r="J3" s="705"/>
      <c r="K3" s="705"/>
    </row>
    <row r="5" spans="1:12" ht="36.6" customHeight="1">
      <c r="A5" s="706" t="s">
        <v>165</v>
      </c>
      <c r="B5" s="707"/>
      <c r="C5" s="707"/>
      <c r="D5" s="707"/>
      <c r="E5" s="707"/>
      <c r="F5" s="707"/>
      <c r="G5" s="707"/>
      <c r="H5" s="707"/>
      <c r="I5" s="707"/>
      <c r="J5" s="707"/>
      <c r="K5" s="707"/>
    </row>
    <row r="6" spans="1:12">
      <c r="A6" s="385"/>
      <c r="B6" s="385"/>
      <c r="C6" s="385"/>
      <c r="D6" s="385"/>
      <c r="E6" s="385"/>
      <c r="F6" s="385"/>
    </row>
    <row r="7" spans="1:12">
      <c r="A7" s="84"/>
    </row>
    <row r="8" spans="1:12" ht="15.6">
      <c r="A8" s="86" t="s">
        <v>166</v>
      </c>
    </row>
    <row r="9" spans="1:12" ht="15.6">
      <c r="A9" s="86"/>
    </row>
    <row r="10" spans="1:12">
      <c r="A10" s="84" t="s">
        <v>167</v>
      </c>
      <c r="D10" s="85"/>
    </row>
    <row r="11" spans="1:12">
      <c r="A11" s="84" t="s">
        <v>168</v>
      </c>
      <c r="C11" s="85"/>
    </row>
    <row r="12" spans="1:12" ht="15" thickBot="1">
      <c r="A12" s="131"/>
      <c r="B12" s="131"/>
      <c r="C12" s="131"/>
      <c r="D12" s="131"/>
      <c r="E12" s="131"/>
      <c r="F12" s="131"/>
      <c r="G12" s="131"/>
      <c r="H12" s="131"/>
      <c r="I12" s="131"/>
      <c r="J12" s="131"/>
      <c r="K12" s="131"/>
      <c r="L12" s="131"/>
    </row>
    <row r="13" spans="1:12" ht="15" thickTop="1">
      <c r="A13" s="708" t="s">
        <v>169</v>
      </c>
      <c r="B13" s="699" t="s">
        <v>170</v>
      </c>
      <c r="C13" s="699" t="s">
        <v>171</v>
      </c>
      <c r="D13" s="699" t="s">
        <v>172</v>
      </c>
      <c r="E13" s="699" t="s">
        <v>173</v>
      </c>
      <c r="F13" s="710" t="s">
        <v>174</v>
      </c>
      <c r="G13" s="711"/>
      <c r="H13" s="711"/>
      <c r="I13" s="711"/>
      <c r="J13" s="712"/>
      <c r="K13" s="699" t="s">
        <v>175</v>
      </c>
      <c r="L13" s="701" t="s">
        <v>176</v>
      </c>
    </row>
    <row r="14" spans="1:12" ht="49.2" thickBot="1">
      <c r="A14" s="709"/>
      <c r="B14" s="700"/>
      <c r="C14" s="700"/>
      <c r="D14" s="700"/>
      <c r="E14" s="700"/>
      <c r="F14" s="139" t="s">
        <v>177</v>
      </c>
      <c r="G14" s="139" t="s">
        <v>178</v>
      </c>
      <c r="H14" s="139" t="s">
        <v>179</v>
      </c>
      <c r="I14" s="139" t="s">
        <v>180</v>
      </c>
      <c r="J14" s="139" t="s">
        <v>181</v>
      </c>
      <c r="K14" s="700"/>
      <c r="L14" s="702"/>
    </row>
    <row r="15" spans="1:12">
      <c r="A15" s="323"/>
      <c r="B15" s="324"/>
      <c r="C15" s="325"/>
      <c r="D15" s="326"/>
      <c r="E15" s="340"/>
      <c r="F15" s="327"/>
      <c r="G15" s="327"/>
      <c r="H15" s="327"/>
      <c r="I15" s="327"/>
      <c r="J15" s="327"/>
      <c r="K15" s="327"/>
      <c r="L15" s="328"/>
    </row>
    <row r="16" spans="1:12">
      <c r="A16" s="329"/>
      <c r="B16" s="330"/>
      <c r="C16" s="331"/>
      <c r="D16" s="332"/>
      <c r="E16" s="341"/>
      <c r="F16" s="331"/>
      <c r="G16" s="331"/>
      <c r="H16" s="331"/>
      <c r="I16" s="331"/>
      <c r="J16" s="331"/>
      <c r="K16" s="331"/>
      <c r="L16" s="333"/>
    </row>
    <row r="17" spans="1:12">
      <c r="A17" s="329"/>
      <c r="B17" s="330"/>
      <c r="C17" s="331"/>
      <c r="D17" s="325"/>
      <c r="E17" s="341"/>
      <c r="F17" s="331"/>
      <c r="G17" s="331"/>
      <c r="H17" s="331"/>
      <c r="I17" s="331"/>
      <c r="J17" s="331"/>
      <c r="K17" s="331"/>
      <c r="L17" s="333"/>
    </row>
    <row r="18" spans="1:12">
      <c r="A18" s="329"/>
      <c r="B18" s="330"/>
      <c r="C18" s="331"/>
      <c r="D18" s="325"/>
      <c r="E18" s="341"/>
      <c r="F18" s="331"/>
      <c r="G18" s="331"/>
      <c r="H18" s="331"/>
      <c r="I18" s="331"/>
      <c r="J18" s="331"/>
      <c r="K18" s="331"/>
      <c r="L18" s="333"/>
    </row>
    <row r="19" spans="1:12">
      <c r="A19" s="329"/>
      <c r="B19" s="330"/>
      <c r="C19" s="325"/>
      <c r="D19" s="325"/>
      <c r="E19" s="342"/>
      <c r="F19" s="325"/>
      <c r="G19" s="325"/>
      <c r="H19" s="325"/>
      <c r="I19" s="325"/>
      <c r="J19" s="325"/>
      <c r="K19" s="325"/>
      <c r="L19" s="334"/>
    </row>
    <row r="20" spans="1:12">
      <c r="A20" s="329"/>
      <c r="B20" s="330"/>
      <c r="C20" s="325"/>
      <c r="D20" s="325"/>
      <c r="E20" s="342"/>
      <c r="F20" s="325"/>
      <c r="G20" s="325"/>
      <c r="H20" s="325"/>
      <c r="I20" s="325"/>
      <c r="J20" s="325"/>
      <c r="K20" s="325"/>
      <c r="L20" s="334"/>
    </row>
    <row r="21" spans="1:12">
      <c r="A21" s="329"/>
      <c r="B21" s="330"/>
      <c r="C21" s="325"/>
      <c r="D21" s="325"/>
      <c r="E21" s="342"/>
      <c r="F21" s="325"/>
      <c r="G21" s="325"/>
      <c r="H21" s="325"/>
      <c r="I21" s="325"/>
      <c r="J21" s="325"/>
      <c r="K21" s="325"/>
      <c r="L21" s="334"/>
    </row>
    <row r="22" spans="1:12">
      <c r="A22" s="329"/>
      <c r="B22" s="330"/>
      <c r="C22" s="325"/>
      <c r="D22" s="325"/>
      <c r="E22" s="342"/>
      <c r="F22" s="325"/>
      <c r="G22" s="325"/>
      <c r="H22" s="325"/>
      <c r="I22" s="325"/>
      <c r="J22" s="325"/>
      <c r="K22" s="325"/>
      <c r="L22" s="334"/>
    </row>
    <row r="23" spans="1:12">
      <c r="A23" s="329"/>
      <c r="B23" s="330"/>
      <c r="C23" s="325"/>
      <c r="D23" s="325"/>
      <c r="E23" s="342"/>
      <c r="F23" s="325"/>
      <c r="G23" s="325"/>
      <c r="H23" s="325"/>
      <c r="I23" s="325"/>
      <c r="J23" s="325"/>
      <c r="K23" s="325"/>
      <c r="L23" s="334"/>
    </row>
    <row r="24" spans="1:12">
      <c r="A24" s="329"/>
      <c r="B24" s="330"/>
      <c r="C24" s="331"/>
      <c r="D24" s="331"/>
      <c r="E24" s="341"/>
      <c r="F24" s="331"/>
      <c r="G24" s="331"/>
      <c r="H24" s="331"/>
      <c r="I24" s="331"/>
      <c r="J24" s="331"/>
      <c r="K24" s="331"/>
      <c r="L24" s="333"/>
    </row>
    <row r="25" spans="1:12">
      <c r="A25" s="329"/>
      <c r="B25" s="330"/>
      <c r="C25" s="331"/>
      <c r="D25" s="331"/>
      <c r="E25" s="341"/>
      <c r="F25" s="331"/>
      <c r="G25" s="325"/>
      <c r="H25" s="325"/>
      <c r="I25" s="325"/>
      <c r="J25" s="325"/>
      <c r="K25" s="325"/>
      <c r="L25" s="334"/>
    </row>
    <row r="26" spans="1:12" ht="15" thickBot="1">
      <c r="A26" s="335"/>
      <c r="B26" s="336"/>
      <c r="C26" s="337"/>
      <c r="D26" s="337"/>
      <c r="E26" s="343"/>
      <c r="F26" s="337"/>
      <c r="G26" s="337"/>
      <c r="H26" s="337"/>
      <c r="I26" s="337"/>
      <c r="J26" s="337"/>
      <c r="K26" s="337"/>
      <c r="L26" s="338"/>
    </row>
    <row r="27" spans="1:12" ht="15" thickTop="1">
      <c r="A27" s="358"/>
      <c r="B27" s="87"/>
      <c r="C27" s="87"/>
      <c r="D27" s="87"/>
      <c r="E27" s="87"/>
      <c r="F27" s="87"/>
    </row>
    <row r="28" spans="1:12" ht="16.2" thickBot="1">
      <c r="A28" s="359" t="s">
        <v>182</v>
      </c>
      <c r="B28" s="360"/>
      <c r="C28" s="361"/>
      <c r="D28" s="131"/>
      <c r="E28" s="197"/>
    </row>
    <row r="29" spans="1:12" ht="15" thickTop="1">
      <c r="A29" s="362"/>
      <c r="B29" s="363"/>
      <c r="C29" s="305" t="s">
        <v>183</v>
      </c>
      <c r="D29" s="364">
        <v>0</v>
      </c>
      <c r="E29" s="197"/>
    </row>
    <row r="30" spans="1:12">
      <c r="A30" s="365"/>
      <c r="B30" s="83"/>
      <c r="C30" s="309" t="s">
        <v>184</v>
      </c>
      <c r="D30" s="364">
        <v>0</v>
      </c>
      <c r="E30" s="87"/>
    </row>
    <row r="31" spans="1:12">
      <c r="A31" s="366"/>
      <c r="B31" s="83"/>
      <c r="C31" s="309" t="s">
        <v>185</v>
      </c>
      <c r="D31" s="364">
        <v>0</v>
      </c>
      <c r="E31" s="197"/>
    </row>
    <row r="32" spans="1:12">
      <c r="A32" s="366"/>
      <c r="B32" s="83"/>
      <c r="C32" s="309" t="s">
        <v>186</v>
      </c>
      <c r="D32" s="364">
        <v>0</v>
      </c>
      <c r="E32" s="197"/>
    </row>
    <row r="33" spans="1:5" ht="15" thickBot="1">
      <c r="A33" s="367"/>
      <c r="B33" s="368"/>
      <c r="C33" s="313" t="s">
        <v>187</v>
      </c>
      <c r="D33" s="369">
        <v>0</v>
      </c>
      <c r="E33" s="197"/>
    </row>
    <row r="34" spans="1:5" ht="15" thickTop="1"/>
  </sheetData>
  <mergeCells count="12">
    <mergeCell ref="K13:K14"/>
    <mergeCell ref="L13:L14"/>
    <mergeCell ref="A1:K1"/>
    <mergeCell ref="A2:K2"/>
    <mergeCell ref="A3:K3"/>
    <mergeCell ref="A5:K5"/>
    <mergeCell ref="A13:A14"/>
    <mergeCell ref="B13:B14"/>
    <mergeCell ref="C13:C14"/>
    <mergeCell ref="D13:D14"/>
    <mergeCell ref="E13:E14"/>
    <mergeCell ref="F13:J1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5"/>
  <sheetViews>
    <sheetView workbookViewId="0">
      <selection sqref="A1:E1"/>
    </sheetView>
  </sheetViews>
  <sheetFormatPr defaultColWidth="9.109375" defaultRowHeight="14.4"/>
  <cols>
    <col min="1" max="1" width="16.109375" customWidth="1"/>
    <col min="2" max="2" width="36.88671875" customWidth="1"/>
    <col min="3" max="3" width="11.88671875" customWidth="1"/>
    <col min="4" max="4" width="14.6640625" customWidth="1"/>
    <col min="5" max="5" width="14.88671875" customWidth="1"/>
  </cols>
  <sheetData>
    <row r="1" spans="1:5">
      <c r="A1" s="717"/>
      <c r="B1" s="718"/>
      <c r="C1" s="718"/>
      <c r="D1" s="718"/>
      <c r="E1" s="719"/>
    </row>
    <row r="2" spans="1:5" ht="15" thickBot="1">
      <c r="A2" s="720" t="s">
        <v>188</v>
      </c>
      <c r="B2" s="721"/>
      <c r="C2" s="721"/>
      <c r="D2" s="721"/>
      <c r="E2" s="722"/>
    </row>
    <row r="3" spans="1:5" ht="15" thickBot="1">
      <c r="A3" s="79" t="s">
        <v>189</v>
      </c>
      <c r="B3" s="723"/>
      <c r="C3" s="723"/>
      <c r="D3" s="723"/>
      <c r="E3" s="724"/>
    </row>
    <row r="4" spans="1:5">
      <c r="A4" s="1"/>
      <c r="B4" s="392"/>
      <c r="C4" s="392"/>
      <c r="D4" s="392"/>
      <c r="E4" s="3"/>
    </row>
    <row r="5" spans="1:5" ht="26.4">
      <c r="A5" s="80"/>
      <c r="B5" s="81"/>
      <c r="C5" s="81" t="s">
        <v>190</v>
      </c>
      <c r="D5" s="81" t="s">
        <v>191</v>
      </c>
      <c r="E5" s="82" t="s">
        <v>192</v>
      </c>
    </row>
    <row r="6" spans="1:5">
      <c r="A6" s="716" t="s">
        <v>193</v>
      </c>
      <c r="B6" s="387" t="s">
        <v>194</v>
      </c>
      <c r="C6" s="388"/>
      <c r="D6" s="388"/>
      <c r="E6" s="386"/>
    </row>
    <row r="7" spans="1:5">
      <c r="A7" s="716"/>
      <c r="B7" s="387" t="s">
        <v>195</v>
      </c>
      <c r="C7" s="388"/>
      <c r="D7" s="388"/>
      <c r="E7" s="386"/>
    </row>
    <row r="8" spans="1:5">
      <c r="A8" s="716"/>
      <c r="B8" s="387" t="s">
        <v>196</v>
      </c>
      <c r="C8" s="388"/>
      <c r="D8" s="388"/>
      <c r="E8" s="386"/>
    </row>
    <row r="9" spans="1:5">
      <c r="A9" s="716"/>
      <c r="B9" s="387" t="s">
        <v>197</v>
      </c>
      <c r="C9" s="388"/>
      <c r="D9" s="388"/>
      <c r="E9" s="386"/>
    </row>
    <row r="10" spans="1:5">
      <c r="A10" s="716"/>
      <c r="B10" s="387" t="s">
        <v>198</v>
      </c>
      <c r="C10" s="388"/>
      <c r="D10" s="388"/>
      <c r="E10" s="386"/>
    </row>
    <row r="11" spans="1:5" ht="26.4">
      <c r="A11" s="716"/>
      <c r="B11" s="387" t="s">
        <v>199</v>
      </c>
      <c r="C11" s="388"/>
      <c r="D11" s="388"/>
      <c r="E11" s="386"/>
    </row>
    <row r="12" spans="1:5">
      <c r="A12" s="716"/>
      <c r="B12" s="387" t="s">
        <v>200</v>
      </c>
      <c r="C12" s="388"/>
      <c r="D12" s="388"/>
      <c r="E12" s="386"/>
    </row>
    <row r="13" spans="1:5">
      <c r="A13" s="716"/>
      <c r="B13" s="387" t="s">
        <v>201</v>
      </c>
      <c r="C13" s="388"/>
      <c r="D13" s="388"/>
      <c r="E13" s="386"/>
    </row>
    <row r="14" spans="1:5">
      <c r="A14" s="716"/>
      <c r="B14" s="387" t="s">
        <v>202</v>
      </c>
      <c r="C14" s="388"/>
      <c r="D14" s="388"/>
      <c r="E14" s="386"/>
    </row>
    <row r="15" spans="1:5">
      <c r="A15" s="716" t="s">
        <v>203</v>
      </c>
      <c r="B15" s="387" t="s">
        <v>204</v>
      </c>
      <c r="C15" s="388"/>
      <c r="D15" s="388"/>
      <c r="E15" s="386"/>
    </row>
    <row r="16" spans="1:5">
      <c r="A16" s="716"/>
      <c r="B16" s="387" t="s">
        <v>205</v>
      </c>
      <c r="C16" s="388"/>
      <c r="D16" s="388"/>
      <c r="E16" s="386"/>
    </row>
    <row r="17" spans="1:5">
      <c r="A17" s="716"/>
      <c r="B17" s="387" t="s">
        <v>206</v>
      </c>
      <c r="C17" s="388"/>
      <c r="D17" s="388"/>
      <c r="E17" s="386"/>
    </row>
    <row r="18" spans="1:5">
      <c r="A18" s="716" t="s">
        <v>207</v>
      </c>
      <c r="B18" s="387" t="s">
        <v>204</v>
      </c>
      <c r="C18" s="388"/>
      <c r="D18" s="388"/>
      <c r="E18" s="386"/>
    </row>
    <row r="19" spans="1:5">
      <c r="A19" s="716"/>
      <c r="B19" s="387" t="s">
        <v>208</v>
      </c>
      <c r="C19" s="388"/>
      <c r="D19" s="388"/>
      <c r="E19" s="386"/>
    </row>
    <row r="20" spans="1:5">
      <c r="A20" s="716"/>
      <c r="B20" s="387" t="s">
        <v>206</v>
      </c>
      <c r="C20" s="388"/>
      <c r="D20" s="388"/>
      <c r="E20" s="386"/>
    </row>
    <row r="21" spans="1:5">
      <c r="A21" s="716" t="s">
        <v>209</v>
      </c>
      <c r="B21" s="387" t="s">
        <v>210</v>
      </c>
      <c r="C21" s="388"/>
      <c r="D21" s="388"/>
      <c r="E21" s="386"/>
    </row>
    <row r="22" spans="1:5">
      <c r="A22" s="716"/>
      <c r="B22" s="387" t="s">
        <v>211</v>
      </c>
      <c r="C22" s="388"/>
      <c r="D22" s="388"/>
      <c r="E22" s="386"/>
    </row>
    <row r="23" spans="1:5">
      <c r="A23" s="716"/>
      <c r="B23" s="387" t="s">
        <v>206</v>
      </c>
      <c r="C23" s="388"/>
      <c r="D23" s="388"/>
      <c r="E23" s="386"/>
    </row>
    <row r="24" spans="1:5">
      <c r="A24" s="716"/>
      <c r="B24" s="387" t="s">
        <v>210</v>
      </c>
      <c r="C24" s="388"/>
      <c r="D24" s="388"/>
      <c r="E24" s="386"/>
    </row>
    <row r="25" spans="1:5">
      <c r="A25" s="716"/>
      <c r="B25" s="387" t="s">
        <v>211</v>
      </c>
      <c r="C25" s="388"/>
      <c r="D25" s="388"/>
      <c r="E25" s="386"/>
    </row>
    <row r="26" spans="1:5">
      <c r="A26" s="716"/>
      <c r="B26" s="387" t="s">
        <v>206</v>
      </c>
      <c r="C26" s="388"/>
      <c r="D26" s="388"/>
      <c r="E26" s="386"/>
    </row>
    <row r="27" spans="1:5">
      <c r="A27" s="716"/>
      <c r="B27" s="387" t="s">
        <v>210</v>
      </c>
      <c r="C27" s="388"/>
      <c r="D27" s="388"/>
      <c r="E27" s="386"/>
    </row>
    <row r="28" spans="1:5">
      <c r="A28" s="716"/>
      <c r="B28" s="387" t="s">
        <v>211</v>
      </c>
      <c r="C28" s="388"/>
      <c r="D28" s="388"/>
      <c r="E28" s="386"/>
    </row>
    <row r="29" spans="1:5">
      <c r="A29" s="716"/>
      <c r="B29" s="387" t="s">
        <v>206</v>
      </c>
      <c r="C29" s="388"/>
      <c r="D29" s="388"/>
      <c r="E29" s="386"/>
    </row>
    <row r="30" spans="1:5">
      <c r="A30" s="726" t="s">
        <v>212</v>
      </c>
      <c r="B30" s="727" t="s">
        <v>213</v>
      </c>
      <c r="C30" s="728"/>
      <c r="D30" s="728"/>
      <c r="E30" s="725"/>
    </row>
    <row r="31" spans="1:5">
      <c r="A31" s="726"/>
      <c r="B31" s="727"/>
      <c r="C31" s="728"/>
      <c r="D31" s="728"/>
      <c r="E31" s="725"/>
    </row>
    <row r="32" spans="1:5" ht="14.4" customHeight="1">
      <c r="A32" s="713" t="s">
        <v>214</v>
      </c>
      <c r="B32" s="387" t="s">
        <v>215</v>
      </c>
      <c r="C32" s="388"/>
      <c r="D32" s="388"/>
      <c r="E32" s="386"/>
    </row>
    <row r="33" spans="1:5">
      <c r="A33" s="714"/>
      <c r="B33" s="387" t="s">
        <v>216</v>
      </c>
      <c r="C33" s="388"/>
      <c r="D33" s="388"/>
      <c r="E33" s="386"/>
    </row>
    <row r="34" spans="1:5" ht="39.6">
      <c r="A34" s="714"/>
      <c r="B34" s="387" t="s">
        <v>333</v>
      </c>
      <c r="C34" s="386"/>
      <c r="D34" s="402"/>
      <c r="E34" s="402"/>
    </row>
    <row r="35" spans="1:5" ht="39.6">
      <c r="A35" s="715"/>
      <c r="B35" s="387" t="s">
        <v>334</v>
      </c>
      <c r="C35" s="386"/>
      <c r="D35" s="402"/>
      <c r="E35" s="402"/>
    </row>
  </sheetData>
  <mergeCells count="14">
    <mergeCell ref="A32:A35"/>
    <mergeCell ref="A15:A17"/>
    <mergeCell ref="A1:E1"/>
    <mergeCell ref="A2:E2"/>
    <mergeCell ref="B3:E3"/>
    <mergeCell ref="A6:A7"/>
    <mergeCell ref="A8:A14"/>
    <mergeCell ref="E30:E31"/>
    <mergeCell ref="A18:A20"/>
    <mergeCell ref="A21:A29"/>
    <mergeCell ref="A30:A31"/>
    <mergeCell ref="B30:B31"/>
    <mergeCell ref="C30:C31"/>
    <mergeCell ref="D30:D31"/>
  </mergeCells>
  <dataValidations count="1">
    <dataValidation type="list" allowBlank="1" showInputMessage="1" showErrorMessage="1" sqref="C34 C35" xr:uid="{88113333-D545-4C97-82AD-BFF103EBDECE}">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D8B1C-57B1-47D1-8D4E-5618455E8D52}">
  <dimension ref="A1:G92"/>
  <sheetViews>
    <sheetView workbookViewId="0">
      <selection activeCell="C2" sqref="C1:G1048576"/>
    </sheetView>
  </sheetViews>
  <sheetFormatPr defaultRowHeight="14.4"/>
  <cols>
    <col min="1" max="1" width="44.33203125" bestFit="1" customWidth="1"/>
    <col min="2" max="2" width="7.21875" bestFit="1" customWidth="1"/>
    <col min="3" max="7" width="18.33203125" customWidth="1"/>
  </cols>
  <sheetData>
    <row r="1" spans="1:7" ht="15.6">
      <c r="A1" s="732" t="s">
        <v>338</v>
      </c>
      <c r="B1" s="732"/>
      <c r="C1" s="732"/>
      <c r="D1" s="732"/>
      <c r="E1" s="732"/>
      <c r="F1" s="732"/>
      <c r="G1" s="732"/>
    </row>
    <row r="2" spans="1:7">
      <c r="A2" s="431"/>
      <c r="B2" s="432"/>
      <c r="C2" s="432"/>
      <c r="D2" s="432"/>
      <c r="E2" s="432"/>
      <c r="F2" s="432"/>
      <c r="G2" s="432"/>
    </row>
    <row r="3" spans="1:7">
      <c r="A3" s="433" t="s">
        <v>339</v>
      </c>
      <c r="B3" s="733"/>
      <c r="C3" s="733"/>
      <c r="D3" s="733"/>
      <c r="E3" s="733"/>
      <c r="F3" s="733"/>
      <c r="G3" s="733"/>
    </row>
    <row r="4" spans="1:7">
      <c r="A4" s="433"/>
      <c r="B4" s="436" t="s">
        <v>340</v>
      </c>
      <c r="C4" s="437" t="s">
        <v>341</v>
      </c>
      <c r="D4" s="438" t="s">
        <v>342</v>
      </c>
      <c r="E4" s="439"/>
      <c r="F4" s="439"/>
      <c r="G4" s="439"/>
    </row>
    <row r="5" spans="1:7">
      <c r="A5" s="433" t="s">
        <v>343</v>
      </c>
      <c r="B5" s="440"/>
      <c r="C5" s="441"/>
      <c r="D5" s="440"/>
      <c r="E5" s="430"/>
      <c r="F5" s="430"/>
      <c r="G5" s="430"/>
    </row>
    <row r="6" spans="1:7">
      <c r="A6" s="433" t="s">
        <v>237</v>
      </c>
      <c r="B6" s="440"/>
      <c r="C6" s="442"/>
      <c r="D6" s="442"/>
      <c r="E6" s="430"/>
      <c r="F6" s="430"/>
      <c r="G6" s="430"/>
    </row>
    <row r="7" spans="1:7">
      <c r="A7" s="433" t="s">
        <v>344</v>
      </c>
      <c r="B7" s="440"/>
      <c r="C7" s="442"/>
      <c r="D7" s="442"/>
      <c r="E7" s="430"/>
      <c r="F7" s="430"/>
      <c r="G7" s="430"/>
    </row>
    <row r="8" spans="1:7" ht="15" thickBot="1">
      <c r="A8" s="443" t="s">
        <v>345</v>
      </c>
      <c r="B8" s="444"/>
      <c r="C8" s="445"/>
      <c r="D8" s="445"/>
      <c r="E8" s="446"/>
      <c r="F8" s="446"/>
      <c r="G8" s="430"/>
    </row>
    <row r="9" spans="1:7">
      <c r="A9" s="447"/>
      <c r="B9" s="446"/>
      <c r="C9" s="448"/>
      <c r="D9" s="448"/>
      <c r="E9" s="447"/>
      <c r="F9" s="447"/>
      <c r="G9" s="447"/>
    </row>
    <row r="10" spans="1:7" ht="26.4">
      <c r="A10" s="449" t="s">
        <v>346</v>
      </c>
      <c r="B10" s="450" t="s">
        <v>347</v>
      </c>
      <c r="C10" s="451" t="s">
        <v>341</v>
      </c>
      <c r="D10" s="452" t="s">
        <v>342</v>
      </c>
      <c r="E10" s="453" t="s">
        <v>348</v>
      </c>
      <c r="F10" s="734" t="s">
        <v>349</v>
      </c>
      <c r="G10" s="735"/>
    </row>
    <row r="11" spans="1:7" ht="28.8">
      <c r="A11" s="454" t="s">
        <v>350</v>
      </c>
      <c r="B11" s="455" t="s">
        <v>351</v>
      </c>
      <c r="C11" s="455" t="s">
        <v>352</v>
      </c>
      <c r="D11" s="455" t="s">
        <v>352</v>
      </c>
      <c r="E11" s="456" t="s">
        <v>353</v>
      </c>
      <c r="F11" s="457" t="s">
        <v>354</v>
      </c>
      <c r="G11" s="455" t="s">
        <v>355</v>
      </c>
    </row>
    <row r="12" spans="1:7">
      <c r="A12" s="84" t="s">
        <v>356</v>
      </c>
      <c r="B12" s="458"/>
      <c r="C12" s="458"/>
      <c r="D12" s="458"/>
      <c r="E12" s="459"/>
      <c r="F12" s="430"/>
      <c r="G12" s="458"/>
    </row>
    <row r="13" spans="1:7">
      <c r="A13" s="430" t="s">
        <v>357</v>
      </c>
      <c r="B13" s="458">
        <f>SUM(C13:E13)</f>
        <v>0</v>
      </c>
      <c r="C13" s="460"/>
      <c r="D13" s="460"/>
      <c r="E13" s="460"/>
      <c r="F13" s="460"/>
      <c r="G13" s="460"/>
    </row>
    <row r="14" spans="1:7">
      <c r="A14" s="430" t="s">
        <v>358</v>
      </c>
      <c r="B14" s="458">
        <f>SUM(C14:E14)</f>
        <v>0</v>
      </c>
      <c r="C14" s="460"/>
      <c r="D14" s="460"/>
      <c r="E14" s="460"/>
      <c r="F14" s="460"/>
      <c r="G14" s="460"/>
    </row>
    <row r="15" spans="1:7">
      <c r="A15" s="461" t="s">
        <v>359</v>
      </c>
      <c r="B15" s="462">
        <f t="shared" ref="B15" si="0">SUM(B13:B14)</f>
        <v>0</v>
      </c>
      <c r="C15" s="462">
        <f>SUM(C13:C14)</f>
        <v>0</v>
      </c>
      <c r="D15" s="462">
        <f t="shared" ref="D15:G15" si="1">SUM(D13:D14)</f>
        <v>0</v>
      </c>
      <c r="E15" s="462">
        <f t="shared" si="1"/>
        <v>0</v>
      </c>
      <c r="F15" s="462">
        <f t="shared" si="1"/>
        <v>0</v>
      </c>
      <c r="G15" s="462">
        <f t="shared" si="1"/>
        <v>0</v>
      </c>
    </row>
    <row r="16" spans="1:7">
      <c r="A16" s="463"/>
      <c r="B16" s="458"/>
      <c r="C16" s="458"/>
      <c r="D16" s="458"/>
      <c r="E16" s="459"/>
      <c r="F16" s="430"/>
      <c r="G16" s="458"/>
    </row>
    <row r="17" spans="1:7">
      <c r="A17" s="84" t="s">
        <v>360</v>
      </c>
      <c r="B17" s="458">
        <f>SUM(C17:E17)</f>
        <v>0</v>
      </c>
      <c r="C17" s="460"/>
      <c r="D17" s="460"/>
      <c r="E17" s="460"/>
      <c r="F17" s="464"/>
      <c r="G17" s="460"/>
    </row>
    <row r="18" spans="1:7">
      <c r="A18" s="84"/>
      <c r="B18" s="458"/>
      <c r="C18" s="458"/>
      <c r="D18" s="458"/>
      <c r="E18" s="459"/>
      <c r="F18" s="430"/>
      <c r="G18" s="458"/>
    </row>
    <row r="19" spans="1:7">
      <c r="A19" s="84" t="s">
        <v>361</v>
      </c>
      <c r="B19" s="458"/>
      <c r="C19" s="458"/>
      <c r="D19" s="458"/>
      <c r="E19" s="459"/>
      <c r="F19" s="430"/>
      <c r="G19" s="458"/>
    </row>
    <row r="20" spans="1:7">
      <c r="A20" s="430" t="s">
        <v>362</v>
      </c>
      <c r="B20" s="458">
        <f>SUM(C20:E20)</f>
        <v>0</v>
      </c>
      <c r="C20" s="460"/>
      <c r="D20" s="460"/>
      <c r="E20" s="460"/>
      <c r="F20" s="460"/>
      <c r="G20" s="460"/>
    </row>
    <row r="21" spans="1:7">
      <c r="A21" s="430" t="s">
        <v>363</v>
      </c>
      <c r="B21" s="458">
        <f>SUM(C21:E21)</f>
        <v>0</v>
      </c>
      <c r="C21" s="460"/>
      <c r="D21" s="460"/>
      <c r="E21" s="460"/>
      <c r="F21" s="460"/>
      <c r="G21" s="460"/>
    </row>
    <row r="22" spans="1:7">
      <c r="A22" s="430" t="s">
        <v>364</v>
      </c>
      <c r="B22" s="458">
        <f>SUM(C22:E22)</f>
        <v>0</v>
      </c>
      <c r="C22" s="460"/>
      <c r="D22" s="460"/>
      <c r="E22" s="460"/>
      <c r="F22" s="460"/>
      <c r="G22" s="460"/>
    </row>
    <row r="23" spans="1:7">
      <c r="A23" s="465" t="s">
        <v>365</v>
      </c>
      <c r="B23" s="458">
        <f>SUM(C23:E23)</f>
        <v>0</v>
      </c>
      <c r="C23" s="460"/>
      <c r="D23" s="460"/>
      <c r="E23" s="460"/>
      <c r="F23" s="460"/>
      <c r="G23" s="460"/>
    </row>
    <row r="24" spans="1:7">
      <c r="A24" s="465" t="s">
        <v>365</v>
      </c>
      <c r="B24" s="458">
        <f>SUM(C24:E24)</f>
        <v>0</v>
      </c>
      <c r="C24" s="460"/>
      <c r="D24" s="460"/>
      <c r="E24" s="460"/>
      <c r="F24" s="460"/>
      <c r="G24" s="460"/>
    </row>
    <row r="25" spans="1:7">
      <c r="A25" s="461" t="s">
        <v>366</v>
      </c>
      <c r="B25" s="462">
        <f t="shared" ref="B25:G25" si="2">SUM(B20:B24)</f>
        <v>0</v>
      </c>
      <c r="C25" s="462">
        <f t="shared" si="2"/>
        <v>0</v>
      </c>
      <c r="D25" s="462">
        <f t="shared" si="2"/>
        <v>0</v>
      </c>
      <c r="E25" s="466">
        <f t="shared" si="2"/>
        <v>0</v>
      </c>
      <c r="F25" s="467">
        <f t="shared" si="2"/>
        <v>0</v>
      </c>
      <c r="G25" s="462">
        <f t="shared" si="2"/>
        <v>0</v>
      </c>
    </row>
    <row r="26" spans="1:7">
      <c r="A26" s="463"/>
      <c r="B26" s="458"/>
      <c r="C26" s="458"/>
      <c r="D26" s="458"/>
      <c r="E26" s="459"/>
      <c r="F26" s="430"/>
      <c r="G26" s="458"/>
    </row>
    <row r="27" spans="1:7">
      <c r="A27" s="84" t="s">
        <v>367</v>
      </c>
      <c r="B27" s="458"/>
      <c r="C27" s="458"/>
      <c r="D27" s="458"/>
      <c r="E27" s="459"/>
      <c r="F27" s="430"/>
      <c r="G27" s="458"/>
    </row>
    <row r="28" spans="1:7">
      <c r="A28" s="430" t="s">
        <v>368</v>
      </c>
      <c r="B28" s="458">
        <f t="shared" ref="B28:B47" si="3">SUM(C28:E28)</f>
        <v>0</v>
      </c>
      <c r="C28" s="460"/>
      <c r="D28" s="460"/>
      <c r="E28" s="460"/>
      <c r="F28" s="460"/>
      <c r="G28" s="460"/>
    </row>
    <row r="29" spans="1:7">
      <c r="A29" s="430" t="s">
        <v>369</v>
      </c>
      <c r="B29" s="458">
        <f t="shared" si="3"/>
        <v>0</v>
      </c>
      <c r="C29" s="460"/>
      <c r="D29" s="460"/>
      <c r="E29" s="460"/>
      <c r="F29" s="460"/>
      <c r="G29" s="460"/>
    </row>
    <row r="30" spans="1:7">
      <c r="A30" s="430" t="s">
        <v>370</v>
      </c>
      <c r="B30" s="458">
        <f t="shared" si="3"/>
        <v>0</v>
      </c>
      <c r="C30" s="460"/>
      <c r="D30" s="460"/>
      <c r="E30" s="460"/>
      <c r="F30" s="460"/>
      <c r="G30" s="460"/>
    </row>
    <row r="31" spans="1:7">
      <c r="A31" s="430" t="s">
        <v>371</v>
      </c>
      <c r="B31" s="458">
        <f t="shared" si="3"/>
        <v>0</v>
      </c>
      <c r="C31" s="460"/>
      <c r="D31" s="460"/>
      <c r="E31" s="460"/>
      <c r="F31" s="460"/>
      <c r="G31" s="460"/>
    </row>
    <row r="32" spans="1:7">
      <c r="A32" s="430" t="s">
        <v>372</v>
      </c>
      <c r="B32" s="458">
        <f t="shared" si="3"/>
        <v>0</v>
      </c>
      <c r="C32" s="460"/>
      <c r="D32" s="460"/>
      <c r="E32" s="460"/>
      <c r="F32" s="460"/>
      <c r="G32" s="460"/>
    </row>
    <row r="33" spans="1:7">
      <c r="A33" s="430" t="s">
        <v>373</v>
      </c>
      <c r="B33" s="458">
        <f t="shared" si="3"/>
        <v>0</v>
      </c>
      <c r="C33" s="460"/>
      <c r="D33" s="460"/>
      <c r="E33" s="460"/>
      <c r="F33" s="460"/>
      <c r="G33" s="460"/>
    </row>
    <row r="34" spans="1:7">
      <c r="A34" s="430" t="s">
        <v>374</v>
      </c>
      <c r="B34" s="458">
        <f t="shared" si="3"/>
        <v>0</v>
      </c>
      <c r="C34" s="460"/>
      <c r="D34" s="460"/>
      <c r="E34" s="460"/>
      <c r="F34" s="460"/>
      <c r="G34" s="460"/>
    </row>
    <row r="35" spans="1:7">
      <c r="A35" s="468" t="s">
        <v>375</v>
      </c>
      <c r="B35" s="458">
        <f t="shared" si="3"/>
        <v>0</v>
      </c>
      <c r="C35" s="460"/>
      <c r="D35" s="460"/>
      <c r="E35" s="460"/>
      <c r="F35" s="460"/>
      <c r="G35" s="460"/>
    </row>
    <row r="36" spans="1:7">
      <c r="A36" s="430" t="s">
        <v>376</v>
      </c>
      <c r="B36" s="458">
        <f t="shared" si="3"/>
        <v>0</v>
      </c>
      <c r="C36" s="460"/>
      <c r="D36" s="460"/>
      <c r="E36" s="460"/>
      <c r="F36" s="460"/>
      <c r="G36" s="460"/>
    </row>
    <row r="37" spans="1:7">
      <c r="A37" s="430" t="s">
        <v>377</v>
      </c>
      <c r="B37" s="458">
        <f t="shared" si="3"/>
        <v>0</v>
      </c>
      <c r="C37" s="460"/>
      <c r="D37" s="460"/>
      <c r="E37" s="460"/>
      <c r="F37" s="460"/>
      <c r="G37" s="460"/>
    </row>
    <row r="38" spans="1:7">
      <c r="A38" s="430" t="s">
        <v>378</v>
      </c>
      <c r="B38" s="458">
        <f t="shared" si="3"/>
        <v>0</v>
      </c>
      <c r="C38" s="460"/>
      <c r="D38" s="460"/>
      <c r="E38" s="460"/>
      <c r="F38" s="460"/>
      <c r="G38" s="460"/>
    </row>
    <row r="39" spans="1:7">
      <c r="A39" s="430" t="s">
        <v>379</v>
      </c>
      <c r="B39" s="458">
        <f t="shared" si="3"/>
        <v>0</v>
      </c>
      <c r="C39" s="460"/>
      <c r="D39" s="460"/>
      <c r="E39" s="460"/>
      <c r="F39" s="460"/>
      <c r="G39" s="460"/>
    </row>
    <row r="40" spans="1:7">
      <c r="A40" s="430" t="s">
        <v>380</v>
      </c>
      <c r="B40" s="458">
        <f t="shared" si="3"/>
        <v>0</v>
      </c>
      <c r="C40" s="460"/>
      <c r="D40" s="460"/>
      <c r="E40" s="460"/>
      <c r="F40" s="460"/>
      <c r="G40" s="460"/>
    </row>
    <row r="41" spans="1:7">
      <c r="A41" s="430" t="s">
        <v>381</v>
      </c>
      <c r="B41" s="458">
        <f t="shared" si="3"/>
        <v>0</v>
      </c>
      <c r="C41" s="460"/>
      <c r="D41" s="460"/>
      <c r="E41" s="460"/>
      <c r="F41" s="460"/>
      <c r="G41" s="460"/>
    </row>
    <row r="42" spans="1:7">
      <c r="A42" s="430" t="s">
        <v>382</v>
      </c>
      <c r="B42" s="458">
        <f t="shared" si="3"/>
        <v>0</v>
      </c>
      <c r="C42" s="460"/>
      <c r="D42" s="460"/>
      <c r="E42" s="460"/>
      <c r="F42" s="460"/>
      <c r="G42" s="460"/>
    </row>
    <row r="43" spans="1:7" ht="28.8">
      <c r="A43" s="469" t="s">
        <v>579</v>
      </c>
      <c r="B43" s="730">
        <f t="shared" si="3"/>
        <v>0</v>
      </c>
      <c r="C43" s="731"/>
      <c r="D43" s="731"/>
      <c r="E43" s="731"/>
      <c r="F43" s="731"/>
      <c r="G43" s="731"/>
    </row>
    <row r="44" spans="1:7" ht="28.8">
      <c r="A44" s="469" t="s">
        <v>580</v>
      </c>
      <c r="B44" s="730">
        <f t="shared" si="3"/>
        <v>0</v>
      </c>
      <c r="C44" s="731"/>
      <c r="D44" s="731"/>
      <c r="E44" s="731"/>
      <c r="F44" s="731"/>
      <c r="G44" s="731"/>
    </row>
    <row r="45" spans="1:7">
      <c r="A45" s="469" t="s">
        <v>383</v>
      </c>
      <c r="B45" s="730">
        <f t="shared" si="3"/>
        <v>0</v>
      </c>
      <c r="C45" s="731"/>
      <c r="D45" s="731"/>
      <c r="E45" s="731"/>
      <c r="F45" s="731"/>
      <c r="G45" s="731"/>
    </row>
    <row r="46" spans="1:7">
      <c r="A46" s="469" t="s">
        <v>581</v>
      </c>
      <c r="B46" s="730">
        <f t="shared" si="3"/>
        <v>0</v>
      </c>
      <c r="C46" s="731"/>
      <c r="D46" s="731"/>
      <c r="E46" s="731"/>
      <c r="F46" s="731"/>
      <c r="G46" s="731"/>
    </row>
    <row r="47" spans="1:7">
      <c r="A47" s="430" t="s">
        <v>582</v>
      </c>
      <c r="B47" s="458">
        <f t="shared" si="3"/>
        <v>0</v>
      </c>
      <c r="C47" s="460"/>
      <c r="D47" s="460"/>
      <c r="E47" s="460"/>
      <c r="F47" s="460"/>
      <c r="G47" s="460"/>
    </row>
    <row r="48" spans="1:7">
      <c r="A48" s="470" t="s">
        <v>384</v>
      </c>
      <c r="B48" s="458">
        <f t="shared" ref="B48:G48" si="4">SUM(B28:B47)</f>
        <v>0</v>
      </c>
      <c r="C48" s="460">
        <f t="shared" si="4"/>
        <v>0</v>
      </c>
      <c r="D48" s="460">
        <f t="shared" si="4"/>
        <v>0</v>
      </c>
      <c r="E48" s="460">
        <f t="shared" si="4"/>
        <v>0</v>
      </c>
      <c r="F48" s="460">
        <f t="shared" si="4"/>
        <v>0</v>
      </c>
      <c r="G48" s="460">
        <f t="shared" si="4"/>
        <v>0</v>
      </c>
    </row>
    <row r="49" spans="1:7">
      <c r="A49" s="470"/>
      <c r="B49" s="458"/>
      <c r="C49" s="460"/>
      <c r="D49" s="460"/>
      <c r="E49" s="460"/>
      <c r="F49" s="460"/>
      <c r="G49" s="460"/>
    </row>
    <row r="50" spans="1:7">
      <c r="A50" s="461" t="s">
        <v>385</v>
      </c>
      <c r="B50" s="462"/>
      <c r="C50" s="462"/>
      <c r="D50" s="462"/>
      <c r="E50" s="466"/>
      <c r="F50" s="467"/>
      <c r="G50" s="462"/>
    </row>
    <row r="51" spans="1:7">
      <c r="A51" s="463" t="s">
        <v>386</v>
      </c>
      <c r="B51" s="458">
        <f t="shared" ref="B51:B57" si="5">SUM(C51:E51)</f>
        <v>0</v>
      </c>
      <c r="C51" s="458"/>
      <c r="D51" s="458"/>
      <c r="E51" s="459"/>
      <c r="F51" s="430"/>
      <c r="G51" s="458"/>
    </row>
    <row r="52" spans="1:7">
      <c r="A52" s="471" t="s">
        <v>387</v>
      </c>
      <c r="B52" s="458">
        <f t="shared" si="5"/>
        <v>0</v>
      </c>
      <c r="C52" s="458"/>
      <c r="D52" s="458"/>
      <c r="E52" s="459"/>
      <c r="F52" s="430"/>
      <c r="G52" s="458"/>
    </row>
    <row r="53" spans="1:7">
      <c r="A53" s="430" t="s">
        <v>388</v>
      </c>
      <c r="B53" s="458">
        <f t="shared" si="5"/>
        <v>0</v>
      </c>
      <c r="C53" s="460"/>
      <c r="D53" s="460"/>
      <c r="E53" s="472"/>
      <c r="F53" s="465"/>
      <c r="G53" s="460"/>
    </row>
    <row r="54" spans="1:7">
      <c r="A54" s="430" t="s">
        <v>389</v>
      </c>
      <c r="B54" s="458">
        <f t="shared" si="5"/>
        <v>0</v>
      </c>
      <c r="C54" s="460"/>
      <c r="D54" s="460"/>
      <c r="E54" s="472"/>
      <c r="F54" s="465"/>
      <c r="G54" s="460"/>
    </row>
    <row r="55" spans="1:7">
      <c r="A55" s="430" t="s">
        <v>390</v>
      </c>
      <c r="B55" s="458">
        <f t="shared" si="5"/>
        <v>0</v>
      </c>
      <c r="C55" s="460"/>
      <c r="D55" s="460"/>
      <c r="E55" s="472"/>
      <c r="F55" s="465"/>
      <c r="G55" s="460"/>
    </row>
    <row r="56" spans="1:7">
      <c r="A56" s="430" t="s">
        <v>391</v>
      </c>
      <c r="B56" s="458">
        <f t="shared" si="5"/>
        <v>0</v>
      </c>
      <c r="C56" s="460"/>
      <c r="D56" s="460"/>
      <c r="E56" s="472"/>
      <c r="F56" s="465"/>
      <c r="G56" s="460"/>
    </row>
    <row r="57" spans="1:7">
      <c r="A57" s="430" t="s">
        <v>365</v>
      </c>
      <c r="B57" s="458">
        <f t="shared" si="5"/>
        <v>0</v>
      </c>
      <c r="C57" s="460"/>
      <c r="D57" s="460"/>
      <c r="E57" s="472"/>
      <c r="F57" s="465"/>
      <c r="G57" s="460"/>
    </row>
    <row r="58" spans="1:7">
      <c r="A58" s="470" t="s">
        <v>392</v>
      </c>
      <c r="B58" s="458">
        <f t="shared" ref="B58:G58" si="6">SUM(B51:B57)</f>
        <v>0</v>
      </c>
      <c r="C58" s="460">
        <f t="shared" si="6"/>
        <v>0</v>
      </c>
      <c r="D58" s="460">
        <f t="shared" si="6"/>
        <v>0</v>
      </c>
      <c r="E58" s="472">
        <f t="shared" si="6"/>
        <v>0</v>
      </c>
      <c r="F58" s="465">
        <f t="shared" si="6"/>
        <v>0</v>
      </c>
      <c r="G58" s="460">
        <f t="shared" si="6"/>
        <v>0</v>
      </c>
    </row>
    <row r="59" spans="1:7">
      <c r="A59" s="470"/>
      <c r="B59" s="458"/>
      <c r="C59" s="460"/>
      <c r="D59" s="460"/>
      <c r="E59" s="472"/>
      <c r="F59" s="465"/>
      <c r="G59" s="460"/>
    </row>
    <row r="60" spans="1:7">
      <c r="A60" s="461" t="s">
        <v>393</v>
      </c>
      <c r="B60" s="473"/>
      <c r="C60" s="473"/>
      <c r="D60" s="473"/>
      <c r="E60" s="474"/>
      <c r="F60" s="475"/>
      <c r="G60" s="473"/>
    </row>
    <row r="61" spans="1:7">
      <c r="A61" s="463" t="s">
        <v>583</v>
      </c>
      <c r="B61" s="476">
        <f t="shared" ref="B61:B66" si="7">SUM(C61:E61)</f>
        <v>0</v>
      </c>
      <c r="C61" s="476"/>
      <c r="D61" s="476"/>
      <c r="E61" s="477"/>
      <c r="F61" s="434"/>
      <c r="G61" s="476"/>
    </row>
    <row r="62" spans="1:7">
      <c r="A62" s="84" t="s">
        <v>584</v>
      </c>
      <c r="B62" s="458">
        <f t="shared" si="7"/>
        <v>0</v>
      </c>
      <c r="C62" s="458"/>
      <c r="D62" s="458"/>
      <c r="E62" s="459"/>
      <c r="F62" s="430"/>
      <c r="G62" s="458"/>
    </row>
    <row r="63" spans="1:7">
      <c r="A63" s="84" t="s">
        <v>394</v>
      </c>
      <c r="B63" s="458">
        <f t="shared" si="7"/>
        <v>0</v>
      </c>
      <c r="C63" s="460"/>
      <c r="D63" s="460"/>
      <c r="E63" s="472"/>
      <c r="F63" s="465"/>
      <c r="G63" s="460"/>
    </row>
    <row r="64" spans="1:7">
      <c r="A64" s="84" t="s">
        <v>395</v>
      </c>
      <c r="B64" s="458">
        <f t="shared" si="7"/>
        <v>0</v>
      </c>
      <c r="C64" s="460"/>
      <c r="D64" s="460"/>
      <c r="E64" s="472"/>
      <c r="F64" s="465"/>
      <c r="G64" s="460"/>
    </row>
    <row r="65" spans="1:7">
      <c r="A65" s="430" t="s">
        <v>585</v>
      </c>
      <c r="B65" s="458">
        <f t="shared" si="7"/>
        <v>0</v>
      </c>
      <c r="C65" s="460"/>
      <c r="D65" s="460"/>
      <c r="E65" s="472"/>
      <c r="F65" s="465"/>
      <c r="G65" s="460"/>
    </row>
    <row r="66" spans="1:7">
      <c r="A66" s="434" t="s">
        <v>365</v>
      </c>
      <c r="B66" s="458">
        <f t="shared" si="7"/>
        <v>0</v>
      </c>
      <c r="C66" s="460"/>
      <c r="D66" s="460"/>
      <c r="E66" s="472"/>
      <c r="F66" s="465"/>
      <c r="G66" s="460"/>
    </row>
    <row r="67" spans="1:7">
      <c r="A67" s="470" t="s">
        <v>396</v>
      </c>
      <c r="B67" s="458">
        <f t="shared" ref="B67:G67" si="8">SUM(B61:B66)</f>
        <v>0</v>
      </c>
      <c r="C67" s="460">
        <f t="shared" si="8"/>
        <v>0</v>
      </c>
      <c r="D67" s="460">
        <f t="shared" si="8"/>
        <v>0</v>
      </c>
      <c r="E67" s="472">
        <f t="shared" si="8"/>
        <v>0</v>
      </c>
      <c r="F67" s="465">
        <f t="shared" si="8"/>
        <v>0</v>
      </c>
      <c r="G67" s="460">
        <f t="shared" si="8"/>
        <v>0</v>
      </c>
    </row>
    <row r="68" spans="1:7">
      <c r="A68" s="465"/>
      <c r="B68" s="458"/>
      <c r="C68" s="460"/>
      <c r="D68" s="460"/>
      <c r="E68" s="472"/>
      <c r="F68" s="465"/>
      <c r="G68" s="460"/>
    </row>
    <row r="69" spans="1:7">
      <c r="A69" s="461" t="s">
        <v>397</v>
      </c>
      <c r="B69" s="462"/>
      <c r="C69" s="462"/>
      <c r="D69" s="462"/>
      <c r="E69" s="466"/>
      <c r="F69" s="467"/>
      <c r="G69" s="462"/>
    </row>
    <row r="70" spans="1:7">
      <c r="A70" s="463" t="s">
        <v>398</v>
      </c>
      <c r="B70" s="458">
        <f>SUM(C70:E70)</f>
        <v>0</v>
      </c>
      <c r="C70" s="458"/>
      <c r="D70" s="458"/>
      <c r="E70" s="459"/>
      <c r="F70" s="430"/>
      <c r="G70" s="458"/>
    </row>
    <row r="71" spans="1:7">
      <c r="A71" s="84" t="s">
        <v>399</v>
      </c>
      <c r="B71" s="458">
        <f>SUM(C71:E71)</f>
        <v>0</v>
      </c>
      <c r="C71" s="458"/>
      <c r="D71" s="458"/>
      <c r="E71" s="459"/>
      <c r="F71" s="430"/>
      <c r="G71" s="458"/>
    </row>
    <row r="72" spans="1:7">
      <c r="A72" s="430" t="s">
        <v>400</v>
      </c>
      <c r="B72" s="458">
        <f>SUM(C72:E72)</f>
        <v>0</v>
      </c>
      <c r="C72" s="460"/>
      <c r="D72" s="460"/>
      <c r="E72" s="472"/>
      <c r="F72" s="465"/>
      <c r="G72" s="460"/>
    </row>
    <row r="73" spans="1:7">
      <c r="A73" s="430" t="s">
        <v>401</v>
      </c>
      <c r="B73" s="458">
        <f>SUM(C73:E73)</f>
        <v>0</v>
      </c>
      <c r="C73" s="460"/>
      <c r="D73" s="460"/>
      <c r="E73" s="472"/>
      <c r="F73" s="464"/>
      <c r="G73" s="460"/>
    </row>
    <row r="74" spans="1:7">
      <c r="A74" s="430" t="s">
        <v>401</v>
      </c>
      <c r="B74" s="458">
        <f>SUM(C74:E74)</f>
        <v>0</v>
      </c>
      <c r="C74" s="460"/>
      <c r="D74" s="460"/>
      <c r="E74" s="472"/>
      <c r="F74" s="464"/>
      <c r="G74" s="460"/>
    </row>
    <row r="75" spans="1:7">
      <c r="A75" s="465" t="s">
        <v>402</v>
      </c>
      <c r="B75" s="458">
        <f>SUM(B70:B74)</f>
        <v>0</v>
      </c>
      <c r="C75" s="460">
        <f>SUM(C70:C74)</f>
        <v>0</v>
      </c>
      <c r="D75" s="460">
        <f>SUM(D70:D74)</f>
        <v>0</v>
      </c>
      <c r="E75" s="472">
        <f>SUM(E70:E74)</f>
        <v>0</v>
      </c>
      <c r="F75" s="478">
        <f>SUM(F70:F70,F74)</f>
        <v>0</v>
      </c>
      <c r="G75" s="460">
        <f>SUM(G70:G74)</f>
        <v>0</v>
      </c>
    </row>
    <row r="76" spans="1:7">
      <c r="A76" s="478"/>
      <c r="B76" s="479"/>
      <c r="C76" s="480"/>
      <c r="D76" s="481"/>
      <c r="E76" s="482"/>
      <c r="F76" s="478"/>
      <c r="G76" s="481"/>
    </row>
    <row r="77" spans="1:7">
      <c r="A77" s="463" t="s">
        <v>403</v>
      </c>
      <c r="B77" s="458">
        <f>SUM(C77:E77)</f>
        <v>0</v>
      </c>
      <c r="C77" s="458"/>
      <c r="D77" s="458"/>
      <c r="E77" s="459"/>
      <c r="F77" s="430"/>
      <c r="G77" s="458"/>
    </row>
    <row r="78" spans="1:7">
      <c r="A78" s="463"/>
      <c r="B78" s="458"/>
      <c r="C78" s="458"/>
      <c r="D78" s="458"/>
      <c r="E78" s="459"/>
      <c r="F78" s="430"/>
      <c r="G78" s="458"/>
    </row>
    <row r="79" spans="1:7">
      <c r="A79" s="471" t="s">
        <v>586</v>
      </c>
      <c r="B79" s="458">
        <f>SUM(C79:E79)</f>
        <v>0</v>
      </c>
      <c r="C79" s="460"/>
      <c r="D79" s="460"/>
      <c r="E79" s="472"/>
      <c r="F79" s="465"/>
      <c r="G79" s="460"/>
    </row>
    <row r="80" spans="1:7">
      <c r="A80" s="471"/>
      <c r="B80" s="458"/>
      <c r="C80" s="458"/>
      <c r="D80" s="458"/>
      <c r="E80" s="459"/>
      <c r="F80" s="430"/>
      <c r="G80" s="458"/>
    </row>
    <row r="81" spans="1:7">
      <c r="A81" s="483" t="s">
        <v>404</v>
      </c>
      <c r="B81" s="458">
        <f t="shared" ref="B81:G81" si="9">(B79+B77+B75+B67+B58+B48+B25+B17+B15)</f>
        <v>0</v>
      </c>
      <c r="C81" s="460">
        <f t="shared" si="9"/>
        <v>0</v>
      </c>
      <c r="D81" s="460">
        <f t="shared" si="9"/>
        <v>0</v>
      </c>
      <c r="E81" s="472">
        <f t="shared" si="9"/>
        <v>0</v>
      </c>
      <c r="F81" s="464">
        <f t="shared" si="9"/>
        <v>0</v>
      </c>
      <c r="G81" s="460">
        <f t="shared" si="9"/>
        <v>0</v>
      </c>
    </row>
    <row r="82" spans="1:7">
      <c r="A82" s="84"/>
      <c r="B82" s="458"/>
      <c r="C82" s="458"/>
      <c r="D82" s="458"/>
      <c r="E82" s="459"/>
      <c r="F82" s="430"/>
      <c r="G82" s="458"/>
    </row>
    <row r="83" spans="1:7" ht="15.6">
      <c r="A83" s="484"/>
      <c r="B83" s="485"/>
      <c r="C83" s="485"/>
      <c r="D83" s="485"/>
      <c r="E83" s="486"/>
      <c r="F83" s="486"/>
      <c r="G83" s="485"/>
    </row>
    <row r="84" spans="1:7" ht="15.6">
      <c r="A84" s="487" t="s">
        <v>405</v>
      </c>
      <c r="B84" s="488"/>
      <c r="C84" s="488"/>
      <c r="D84" s="488"/>
      <c r="E84" s="489"/>
      <c r="F84" s="490">
        <f>F81-F83-F82</f>
        <v>0</v>
      </c>
      <c r="G84" s="488"/>
    </row>
    <row r="85" spans="1:7" ht="15.6">
      <c r="A85" s="487" t="s">
        <v>406</v>
      </c>
      <c r="B85" s="488" t="str">
        <f>IF(B$81&gt;0,B81/B6,"")</f>
        <v/>
      </c>
      <c r="C85" s="488" t="str">
        <f t="shared" ref="C85:G85" si="10">IF(C81&gt;0,C81/C6,"")</f>
        <v/>
      </c>
      <c r="D85" s="488" t="str">
        <f t="shared" si="10"/>
        <v/>
      </c>
      <c r="E85" s="489" t="str">
        <f t="shared" si="10"/>
        <v/>
      </c>
      <c r="F85" s="490" t="str">
        <f t="shared" si="10"/>
        <v/>
      </c>
      <c r="G85" s="488" t="str">
        <f t="shared" si="10"/>
        <v/>
      </c>
    </row>
    <row r="86" spans="1:7" ht="15.6">
      <c r="A86" s="487" t="s">
        <v>407</v>
      </c>
      <c r="B86" s="488" t="str">
        <f>IF(B$81&gt;0,B81/B5,"")</f>
        <v/>
      </c>
      <c r="C86" s="488" t="str">
        <f t="shared" ref="C86:G86" si="11">IF(C$81&gt;0,C81/C5,"")</f>
        <v/>
      </c>
      <c r="D86" s="488" t="str">
        <f t="shared" si="11"/>
        <v/>
      </c>
      <c r="E86" s="489" t="str">
        <f t="shared" si="11"/>
        <v/>
      </c>
      <c r="F86" s="86" t="str">
        <f t="shared" si="11"/>
        <v/>
      </c>
      <c r="G86" s="488" t="str">
        <f t="shared" si="11"/>
        <v/>
      </c>
    </row>
    <row r="87" spans="1:7" ht="15.6">
      <c r="A87" s="86"/>
      <c r="B87" s="488"/>
      <c r="C87" s="488"/>
      <c r="D87" s="488"/>
      <c r="E87" s="488"/>
      <c r="F87" s="488"/>
      <c r="G87" s="488"/>
    </row>
    <row r="88" spans="1:7" ht="15.6">
      <c r="A88" s="491" t="s">
        <v>408</v>
      </c>
      <c r="B88" s="488"/>
      <c r="C88" s="488"/>
      <c r="D88" s="488"/>
      <c r="E88" s="488"/>
      <c r="F88" s="488"/>
      <c r="G88" s="488"/>
    </row>
    <row r="89" spans="1:7">
      <c r="A89" s="430"/>
      <c r="B89" s="430"/>
      <c r="C89" s="458"/>
      <c r="D89" s="458"/>
      <c r="E89" s="430"/>
      <c r="F89" s="430"/>
      <c r="G89" s="430"/>
    </row>
    <row r="90" spans="1:7">
      <c r="A90" s="729"/>
      <c r="B90" s="729"/>
      <c r="C90" s="729"/>
      <c r="D90" s="729"/>
      <c r="E90" s="729"/>
      <c r="F90" s="430"/>
      <c r="G90" s="430"/>
    </row>
    <row r="91" spans="1:7">
      <c r="A91" s="729"/>
      <c r="B91" s="729"/>
      <c r="C91" s="729"/>
      <c r="D91" s="729"/>
      <c r="E91" s="729"/>
      <c r="F91" s="430"/>
      <c r="G91" s="430"/>
    </row>
    <row r="92" spans="1:7">
      <c r="A92" s="430"/>
      <c r="B92" s="430"/>
      <c r="C92" s="458"/>
      <c r="D92" s="458"/>
      <c r="E92" s="430"/>
      <c r="F92" s="430"/>
      <c r="G92" s="430"/>
    </row>
  </sheetData>
  <mergeCells count="17">
    <mergeCell ref="F45:F46"/>
    <mergeCell ref="G45:G46"/>
    <mergeCell ref="A1:G1"/>
    <mergeCell ref="B3:G3"/>
    <mergeCell ref="F10:G10"/>
    <mergeCell ref="B43:B44"/>
    <mergeCell ref="C43:C44"/>
    <mergeCell ref="D43:D44"/>
    <mergeCell ref="E43:E44"/>
    <mergeCell ref="F43:F44"/>
    <mergeCell ref="G43:G44"/>
    <mergeCell ref="A90:E90"/>
    <mergeCell ref="A91:E91"/>
    <mergeCell ref="B45:B46"/>
    <mergeCell ref="C45:C46"/>
    <mergeCell ref="D45:D46"/>
    <mergeCell ref="E45:E4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67EAA-1B67-4C95-9143-727506C9D254}">
  <dimension ref="A1:K89"/>
  <sheetViews>
    <sheetView workbookViewId="0">
      <selection sqref="A1:XFD1048576"/>
    </sheetView>
  </sheetViews>
  <sheetFormatPr defaultRowHeight="14.4"/>
  <cols>
    <col min="1" max="1" width="108.77734375" bestFit="1" customWidth="1"/>
    <col min="2" max="2" width="7.21875" bestFit="1" customWidth="1"/>
    <col min="3" max="3" width="9.109375" bestFit="1" customWidth="1"/>
    <col min="4" max="4" width="7.5546875" bestFit="1" customWidth="1"/>
    <col min="5" max="5" width="11" bestFit="1" customWidth="1"/>
    <col min="6" max="6" width="7.88671875" bestFit="1" customWidth="1"/>
    <col min="7" max="7" width="8.21875" bestFit="1" customWidth="1"/>
    <col min="8" max="8" width="8.5546875" bestFit="1" customWidth="1"/>
    <col min="9" max="9" width="8.33203125" bestFit="1" customWidth="1"/>
    <col min="10" max="10" width="12.77734375" bestFit="1" customWidth="1"/>
    <col min="11" max="11" width="13.33203125" bestFit="1" customWidth="1"/>
  </cols>
  <sheetData>
    <row r="1" spans="1:11" ht="15.6">
      <c r="A1" s="492" t="s">
        <v>409</v>
      </c>
      <c r="B1" s="492"/>
      <c r="C1" s="492"/>
      <c r="D1" s="492"/>
      <c r="E1" s="492"/>
      <c r="F1" s="492"/>
      <c r="G1" s="492"/>
      <c r="H1" s="492"/>
      <c r="I1" s="492"/>
      <c r="J1" s="434"/>
      <c r="K1" s="434"/>
    </row>
    <row r="2" spans="1:11" ht="15" thickBot="1">
      <c r="A2" s="493"/>
      <c r="B2" s="493"/>
      <c r="C2" s="493"/>
      <c r="D2" s="493"/>
      <c r="E2" s="493"/>
      <c r="F2" s="493"/>
      <c r="G2" s="493"/>
      <c r="H2" s="493"/>
      <c r="I2" s="493"/>
      <c r="J2" s="434"/>
      <c r="K2" s="434"/>
    </row>
    <row r="3" spans="1:11">
      <c r="A3" s="494" t="s">
        <v>339</v>
      </c>
      <c r="B3" s="738"/>
      <c r="C3" s="739"/>
      <c r="D3" s="739"/>
      <c r="E3" s="739"/>
      <c r="F3" s="740"/>
      <c r="G3" s="495"/>
      <c r="H3" s="495"/>
      <c r="I3" s="495"/>
      <c r="J3" s="496"/>
      <c r="K3" s="496"/>
    </row>
    <row r="4" spans="1:11" ht="40.200000000000003">
      <c r="A4" s="434"/>
      <c r="B4" s="497" t="s">
        <v>340</v>
      </c>
      <c r="C4" s="498" t="s">
        <v>341</v>
      </c>
      <c r="D4" s="499" t="s">
        <v>342</v>
      </c>
      <c r="E4" s="434"/>
      <c r="F4" s="434"/>
      <c r="G4" s="500"/>
      <c r="H4" s="434"/>
      <c r="I4" s="434"/>
      <c r="J4" s="434"/>
      <c r="K4" s="434"/>
    </row>
    <row r="5" spans="1:11">
      <c r="A5" s="501" t="s">
        <v>343</v>
      </c>
      <c r="B5" s="502"/>
      <c r="C5" s="502"/>
      <c r="D5" s="502"/>
      <c r="E5" s="503"/>
      <c r="F5" s="434"/>
      <c r="G5" s="434"/>
      <c r="H5" s="434"/>
      <c r="I5" s="434"/>
      <c r="J5" s="434"/>
      <c r="K5" s="434"/>
    </row>
    <row r="6" spans="1:11">
      <c r="A6" s="501" t="s">
        <v>410</v>
      </c>
      <c r="B6" s="502"/>
      <c r="C6" s="502"/>
      <c r="D6" s="502"/>
      <c r="E6" s="503"/>
      <c r="F6" s="434"/>
      <c r="G6" s="434"/>
      <c r="H6" s="434"/>
      <c r="I6" s="434"/>
      <c r="J6" s="434"/>
      <c r="K6" s="434"/>
    </row>
    <row r="7" spans="1:11" ht="15" thickBot="1">
      <c r="A7" s="504" t="s">
        <v>344</v>
      </c>
      <c r="B7" s="502"/>
      <c r="C7" s="502"/>
      <c r="D7" s="502"/>
      <c r="E7" s="505"/>
      <c r="F7" s="506"/>
      <c r="G7" s="506"/>
      <c r="H7" s="506"/>
      <c r="I7" s="506"/>
      <c r="J7" s="506"/>
      <c r="K7" s="506"/>
    </row>
    <row r="8" spans="1:11">
      <c r="A8" s="501"/>
      <c r="B8" s="503"/>
      <c r="C8" s="741"/>
      <c r="D8" s="741"/>
      <c r="E8" s="503"/>
      <c r="F8" s="434"/>
      <c r="G8" s="434"/>
      <c r="H8" s="434"/>
      <c r="I8" s="434"/>
      <c r="J8" s="434"/>
      <c r="K8" s="434"/>
    </row>
    <row r="9" spans="1:11" ht="40.200000000000003">
      <c r="A9" s="742" t="s">
        <v>411</v>
      </c>
      <c r="B9" s="507" t="s">
        <v>347</v>
      </c>
      <c r="C9" s="508" t="s">
        <v>341</v>
      </c>
      <c r="D9" s="509" t="s">
        <v>342</v>
      </c>
      <c r="E9" s="744" t="s">
        <v>412</v>
      </c>
      <c r="F9" s="745"/>
      <c r="G9" s="745"/>
      <c r="H9" s="745"/>
      <c r="I9" s="745"/>
      <c r="J9" s="510"/>
      <c r="K9" s="511"/>
    </row>
    <row r="10" spans="1:11" ht="53.4">
      <c r="A10" s="743"/>
      <c r="B10" s="512" t="s">
        <v>340</v>
      </c>
      <c r="C10" s="513" t="s">
        <v>340</v>
      </c>
      <c r="D10" s="514" t="s">
        <v>413</v>
      </c>
      <c r="E10" s="515" t="s">
        <v>414</v>
      </c>
      <c r="F10" s="515" t="s">
        <v>415</v>
      </c>
      <c r="G10" s="515" t="s">
        <v>416</v>
      </c>
      <c r="H10" s="515" t="s">
        <v>417</v>
      </c>
      <c r="I10" s="515" t="s">
        <v>418</v>
      </c>
      <c r="J10" s="515" t="s">
        <v>419</v>
      </c>
      <c r="K10" s="512" t="s">
        <v>420</v>
      </c>
    </row>
    <row r="11" spans="1:11" ht="15.6">
      <c r="A11" s="516" t="s">
        <v>421</v>
      </c>
      <c r="B11" s="517"/>
      <c r="C11" s="503"/>
      <c r="D11" s="518"/>
      <c r="E11" s="503"/>
      <c r="F11" s="503"/>
      <c r="G11" s="503"/>
      <c r="H11" s="503"/>
      <c r="I11" s="503"/>
      <c r="J11" s="434"/>
      <c r="K11" s="476"/>
    </row>
    <row r="12" spans="1:11">
      <c r="A12" s="500" t="s">
        <v>422</v>
      </c>
      <c r="B12" s="519">
        <f t="shared" ref="B12:B17" si="0">SUM(C12:D12)</f>
        <v>0</v>
      </c>
      <c r="C12" s="519">
        <f t="shared" ref="C12:C17" si="1">SUM(E12:K12)</f>
        <v>0</v>
      </c>
      <c r="D12" s="520"/>
      <c r="E12" s="520"/>
      <c r="F12" s="521">
        <v>0</v>
      </c>
      <c r="G12" s="521">
        <v>0</v>
      </c>
      <c r="H12" s="521">
        <v>0</v>
      </c>
      <c r="I12" s="522"/>
      <c r="J12" s="523">
        <v>0</v>
      </c>
      <c r="K12" s="523">
        <v>0</v>
      </c>
    </row>
    <row r="13" spans="1:11">
      <c r="A13" s="500" t="s">
        <v>423</v>
      </c>
      <c r="B13" s="519">
        <f t="shared" si="0"/>
        <v>0</v>
      </c>
      <c r="C13" s="519">
        <f t="shared" si="1"/>
        <v>0</v>
      </c>
      <c r="D13" s="524">
        <v>0</v>
      </c>
      <c r="E13" s="523">
        <v>0</v>
      </c>
      <c r="F13" s="525"/>
      <c r="G13" s="521">
        <v>0</v>
      </c>
      <c r="H13" s="523">
        <v>0</v>
      </c>
      <c r="I13" s="526"/>
      <c r="J13" s="523">
        <v>0</v>
      </c>
      <c r="K13" s="523">
        <v>0</v>
      </c>
    </row>
    <row r="14" spans="1:11">
      <c r="A14" s="500" t="s">
        <v>424</v>
      </c>
      <c r="B14" s="519">
        <f t="shared" si="0"/>
        <v>0</v>
      </c>
      <c r="C14" s="519">
        <f t="shared" si="1"/>
        <v>0</v>
      </c>
      <c r="D14" s="524">
        <v>0</v>
      </c>
      <c r="E14" s="500">
        <v>0</v>
      </c>
      <c r="F14" s="500">
        <v>0</v>
      </c>
      <c r="G14" s="524"/>
      <c r="H14" s="523">
        <v>0</v>
      </c>
      <c r="I14" s="527"/>
      <c r="J14" s="500">
        <v>0</v>
      </c>
      <c r="K14" s="500">
        <v>0</v>
      </c>
    </row>
    <row r="15" spans="1:11">
      <c r="A15" s="500" t="s">
        <v>425</v>
      </c>
      <c r="B15" s="519">
        <f t="shared" si="0"/>
        <v>0</v>
      </c>
      <c r="C15" s="519">
        <f t="shared" si="1"/>
        <v>0</v>
      </c>
      <c r="D15" s="524">
        <v>0</v>
      </c>
      <c r="E15" s="500">
        <v>0</v>
      </c>
      <c r="F15" s="500">
        <v>0</v>
      </c>
      <c r="G15" s="500">
        <v>0</v>
      </c>
      <c r="H15" s="524"/>
      <c r="I15" s="527"/>
      <c r="J15" s="500">
        <v>0</v>
      </c>
      <c r="K15" s="500">
        <v>0</v>
      </c>
    </row>
    <row r="16" spans="1:11">
      <c r="A16" s="528" t="s">
        <v>426</v>
      </c>
      <c r="B16" s="519">
        <f t="shared" si="0"/>
        <v>0</v>
      </c>
      <c r="C16" s="519">
        <f t="shared" si="1"/>
        <v>0</v>
      </c>
      <c r="D16" s="524">
        <v>0</v>
      </c>
      <c r="E16" s="500">
        <v>0</v>
      </c>
      <c r="F16" s="500">
        <v>0</v>
      </c>
      <c r="G16" s="500">
        <v>0</v>
      </c>
      <c r="H16" s="500">
        <v>0</v>
      </c>
      <c r="I16" s="527"/>
      <c r="J16" s="524"/>
      <c r="K16" s="500">
        <v>0</v>
      </c>
    </row>
    <row r="17" spans="1:11">
      <c r="A17" s="528" t="s">
        <v>426</v>
      </c>
      <c r="B17" s="519">
        <f t="shared" si="0"/>
        <v>0</v>
      </c>
      <c r="C17" s="519">
        <f t="shared" si="1"/>
        <v>0</v>
      </c>
      <c r="D17" s="524">
        <v>0</v>
      </c>
      <c r="E17" s="500"/>
      <c r="F17" s="500">
        <v>0</v>
      </c>
      <c r="G17" s="500">
        <v>0</v>
      </c>
      <c r="H17" s="500">
        <v>0</v>
      </c>
      <c r="I17" s="527"/>
      <c r="J17" s="500">
        <v>0</v>
      </c>
      <c r="K17" s="524">
        <v>0</v>
      </c>
    </row>
    <row r="18" spans="1:11" ht="15" thickBot="1">
      <c r="A18" s="529" t="s">
        <v>427</v>
      </c>
      <c r="B18" s="530">
        <f t="shared" ref="B18:H18" si="2">SUM(B12:B17)</f>
        <v>0</v>
      </c>
      <c r="C18" s="530">
        <f t="shared" si="2"/>
        <v>0</v>
      </c>
      <c r="D18" s="530">
        <f t="shared" si="2"/>
        <v>0</v>
      </c>
      <c r="E18" s="530">
        <f t="shared" si="2"/>
        <v>0</v>
      </c>
      <c r="F18" s="530">
        <f t="shared" si="2"/>
        <v>0</v>
      </c>
      <c r="G18" s="530">
        <f t="shared" si="2"/>
        <v>0</v>
      </c>
      <c r="H18" s="530">
        <f t="shared" si="2"/>
        <v>0</v>
      </c>
      <c r="I18" s="531"/>
      <c r="J18" s="530">
        <f>SUM(J12:J17)</f>
        <v>0</v>
      </c>
      <c r="K18" s="530">
        <f>SUM(K12:K17)</f>
        <v>0</v>
      </c>
    </row>
    <row r="19" spans="1:11">
      <c r="A19" s="532"/>
      <c r="B19" s="476"/>
      <c r="C19" s="434"/>
      <c r="D19" s="533"/>
      <c r="E19" s="434"/>
      <c r="F19" s="434"/>
      <c r="G19" s="434"/>
      <c r="H19" s="434"/>
      <c r="I19" s="434"/>
      <c r="J19" s="434"/>
      <c r="K19" s="476"/>
    </row>
    <row r="20" spans="1:11" ht="15.6">
      <c r="A20" s="534" t="s">
        <v>428</v>
      </c>
      <c r="B20" s="476"/>
      <c r="C20" s="434"/>
      <c r="D20" s="533"/>
      <c r="E20" s="434"/>
      <c r="F20" s="434"/>
      <c r="G20" s="434"/>
      <c r="H20" s="434"/>
      <c r="I20" s="434"/>
      <c r="J20" s="434"/>
      <c r="K20" s="476"/>
    </row>
    <row r="21" spans="1:11">
      <c r="A21" s="535" t="s">
        <v>429</v>
      </c>
      <c r="B21" s="476"/>
      <c r="C21" s="434"/>
      <c r="D21" s="533"/>
      <c r="E21" s="434"/>
      <c r="F21" s="434"/>
      <c r="G21" s="434"/>
      <c r="H21" s="434"/>
      <c r="I21" s="434"/>
      <c r="J21" s="434"/>
      <c r="K21" s="476"/>
    </row>
    <row r="22" spans="1:11">
      <c r="A22" s="500" t="s">
        <v>429</v>
      </c>
      <c r="B22" s="500">
        <f>SUM(C22:D22)</f>
        <v>0</v>
      </c>
      <c r="C22" s="519">
        <f>SUM(E22:K22)</f>
        <v>0</v>
      </c>
      <c r="D22" s="520">
        <v>0</v>
      </c>
      <c r="E22" s="524"/>
      <c r="F22" s="524"/>
      <c r="G22" s="524"/>
      <c r="H22" s="524"/>
      <c r="I22" s="527"/>
      <c r="J22" s="524"/>
      <c r="K22" s="524"/>
    </row>
    <row r="23" spans="1:11">
      <c r="A23" s="500" t="s">
        <v>430</v>
      </c>
      <c r="B23" s="500">
        <f>SUM(C23:D23)</f>
        <v>0</v>
      </c>
      <c r="C23" s="519">
        <f>SUM(E23:K23)</f>
        <v>0</v>
      </c>
      <c r="D23" s="524">
        <v>0</v>
      </c>
      <c r="E23" s="524"/>
      <c r="F23" s="524"/>
      <c r="G23" s="524"/>
      <c r="H23" s="524"/>
      <c r="I23" s="527"/>
      <c r="J23" s="524"/>
      <c r="K23" s="524"/>
    </row>
    <row r="24" spans="1:11">
      <c r="A24" s="528" t="s">
        <v>431</v>
      </c>
      <c r="B24" s="500">
        <f>SUM(C24:D24)</f>
        <v>0</v>
      </c>
      <c r="C24" s="519">
        <f>SUM(E24:K24)</f>
        <v>0</v>
      </c>
      <c r="D24" s="524"/>
      <c r="E24" s="524"/>
      <c r="F24" s="524"/>
      <c r="G24" s="524"/>
      <c r="H24" s="524"/>
      <c r="I24" s="527"/>
      <c r="J24" s="524"/>
      <c r="K24" s="524"/>
    </row>
    <row r="25" spans="1:11">
      <c r="A25" s="528" t="s">
        <v>431</v>
      </c>
      <c r="B25" s="500">
        <f>SUM(C25:D25)</f>
        <v>0</v>
      </c>
      <c r="C25" s="519">
        <f>SUM(E25:K25)</f>
        <v>0</v>
      </c>
      <c r="D25" s="524">
        <v>0</v>
      </c>
      <c r="E25" s="524"/>
      <c r="F25" s="524"/>
      <c r="G25" s="524"/>
      <c r="H25" s="524"/>
      <c r="I25" s="527"/>
      <c r="J25" s="524"/>
      <c r="K25" s="524"/>
    </row>
    <row r="26" spans="1:11">
      <c r="A26" s="536" t="s">
        <v>432</v>
      </c>
      <c r="B26" s="537">
        <f t="shared" ref="B26:H26" si="3">SUM(B22:B25)</f>
        <v>0</v>
      </c>
      <c r="C26" s="84">
        <f t="shared" si="3"/>
        <v>0</v>
      </c>
      <c r="D26" s="538">
        <f t="shared" si="3"/>
        <v>0</v>
      </c>
      <c r="E26" s="84">
        <f t="shared" si="3"/>
        <v>0</v>
      </c>
      <c r="F26" s="84">
        <f t="shared" si="3"/>
        <v>0</v>
      </c>
      <c r="G26" s="84">
        <f t="shared" si="3"/>
        <v>0</v>
      </c>
      <c r="H26" s="84">
        <f t="shared" si="3"/>
        <v>0</v>
      </c>
      <c r="I26" s="539"/>
      <c r="J26" s="84">
        <f>SUM(J22:J25)</f>
        <v>0</v>
      </c>
      <c r="K26" s="537">
        <f>SUM(K22:K25)</f>
        <v>0</v>
      </c>
    </row>
    <row r="27" spans="1:11">
      <c r="A27" s="532"/>
      <c r="B27" s="476"/>
      <c r="C27" s="434"/>
      <c r="D27" s="533"/>
      <c r="E27" s="434"/>
      <c r="F27" s="434"/>
      <c r="G27" s="434"/>
      <c r="H27" s="434"/>
      <c r="I27" s="434"/>
      <c r="J27" s="434"/>
      <c r="K27" s="476"/>
    </row>
    <row r="28" spans="1:11">
      <c r="A28" s="535" t="s">
        <v>433</v>
      </c>
      <c r="B28" s="476"/>
      <c r="C28" s="434"/>
      <c r="D28" s="533"/>
      <c r="E28" s="434"/>
      <c r="F28" s="434"/>
      <c r="G28" s="434"/>
      <c r="H28" s="434"/>
      <c r="I28" s="434"/>
      <c r="J28" s="434"/>
      <c r="K28" s="476"/>
    </row>
    <row r="29" spans="1:11">
      <c r="A29" s="500" t="s">
        <v>434</v>
      </c>
      <c r="B29" s="500">
        <f t="shared" ref="B29:B34" si="4">SUM(C29:D29)</f>
        <v>0</v>
      </c>
      <c r="C29" s="519">
        <f t="shared" ref="C29:C34" si="5">SUM(E29:K29)</f>
        <v>0</v>
      </c>
      <c r="D29" s="520">
        <v>0</v>
      </c>
      <c r="E29" s="524"/>
      <c r="F29" s="524"/>
      <c r="G29" s="524"/>
      <c r="H29" s="524"/>
      <c r="I29" s="527"/>
      <c r="J29" s="524"/>
      <c r="K29" s="524"/>
    </row>
    <row r="30" spans="1:11">
      <c r="A30" s="500" t="s">
        <v>435</v>
      </c>
      <c r="B30" s="500">
        <f t="shared" si="4"/>
        <v>0</v>
      </c>
      <c r="C30" s="500">
        <f t="shared" si="5"/>
        <v>0</v>
      </c>
      <c r="D30" s="524">
        <v>0</v>
      </c>
      <c r="E30" s="524"/>
      <c r="F30" s="524"/>
      <c r="G30" s="524"/>
      <c r="H30" s="524"/>
      <c r="I30" s="527"/>
      <c r="J30" s="524"/>
      <c r="K30" s="524"/>
    </row>
    <row r="31" spans="1:11">
      <c r="A31" s="500" t="s">
        <v>436</v>
      </c>
      <c r="B31" s="500">
        <f t="shared" si="4"/>
        <v>0</v>
      </c>
      <c r="C31" s="500">
        <f t="shared" si="5"/>
        <v>0</v>
      </c>
      <c r="D31" s="524">
        <v>0</v>
      </c>
      <c r="E31" s="524"/>
      <c r="F31" s="524"/>
      <c r="G31" s="524"/>
      <c r="H31" s="524"/>
      <c r="I31" s="527"/>
      <c r="J31" s="524"/>
      <c r="K31" s="524"/>
    </row>
    <row r="32" spans="1:11">
      <c r="A32" s="500" t="s">
        <v>437</v>
      </c>
      <c r="B32" s="500">
        <f t="shared" si="4"/>
        <v>0</v>
      </c>
      <c r="C32" s="500">
        <f t="shared" si="5"/>
        <v>0</v>
      </c>
      <c r="D32" s="524">
        <v>0</v>
      </c>
      <c r="E32" s="524"/>
      <c r="F32" s="524"/>
      <c r="G32" s="524"/>
      <c r="H32" s="524"/>
      <c r="I32" s="527"/>
      <c r="J32" s="524"/>
      <c r="K32" s="524"/>
    </row>
    <row r="33" spans="1:11">
      <c r="A33" s="528" t="s">
        <v>431</v>
      </c>
      <c r="B33" s="500">
        <f t="shared" si="4"/>
        <v>0</v>
      </c>
      <c r="C33" s="500">
        <f t="shared" si="5"/>
        <v>0</v>
      </c>
      <c r="D33" s="524">
        <v>0</v>
      </c>
      <c r="E33" s="524"/>
      <c r="F33" s="524"/>
      <c r="G33" s="524"/>
      <c r="H33" s="524"/>
      <c r="I33" s="527"/>
      <c r="J33" s="524"/>
      <c r="K33" s="524"/>
    </row>
    <row r="34" spans="1:11">
      <c r="A34" s="528" t="s">
        <v>431</v>
      </c>
      <c r="B34" s="500">
        <f t="shared" si="4"/>
        <v>0</v>
      </c>
      <c r="C34" s="500">
        <f t="shared" si="5"/>
        <v>0</v>
      </c>
      <c r="D34" s="524">
        <v>0</v>
      </c>
      <c r="E34" s="524"/>
      <c r="F34" s="524"/>
      <c r="G34" s="524"/>
      <c r="H34" s="524"/>
      <c r="I34" s="527"/>
      <c r="J34" s="524"/>
      <c r="K34" s="524"/>
    </row>
    <row r="35" spans="1:11">
      <c r="A35" s="536" t="s">
        <v>366</v>
      </c>
      <c r="B35" s="530">
        <f t="shared" ref="B35:H35" si="6">SUM(B29:B34)</f>
        <v>0</v>
      </c>
      <c r="C35" s="530">
        <f t="shared" si="6"/>
        <v>0</v>
      </c>
      <c r="D35" s="530">
        <f t="shared" si="6"/>
        <v>0</v>
      </c>
      <c r="E35" s="530">
        <f t="shared" si="6"/>
        <v>0</v>
      </c>
      <c r="F35" s="530">
        <f t="shared" si="6"/>
        <v>0</v>
      </c>
      <c r="G35" s="530">
        <f t="shared" si="6"/>
        <v>0</v>
      </c>
      <c r="H35" s="530">
        <f t="shared" si="6"/>
        <v>0</v>
      </c>
      <c r="I35" s="531"/>
      <c r="J35" s="530">
        <f>SUM(J29:J34)</f>
        <v>0</v>
      </c>
      <c r="K35" s="530">
        <f>SUM(K29:K34)</f>
        <v>0</v>
      </c>
    </row>
    <row r="36" spans="1:11">
      <c r="A36" s="532"/>
      <c r="B36" s="476"/>
      <c r="C36" s="434"/>
      <c r="D36" s="533"/>
      <c r="E36" s="434"/>
      <c r="F36" s="434"/>
      <c r="G36" s="434"/>
      <c r="H36" s="434"/>
      <c r="I36" s="434"/>
      <c r="J36" s="434"/>
      <c r="K36" s="476"/>
    </row>
    <row r="37" spans="1:11">
      <c r="A37" s="535" t="s">
        <v>438</v>
      </c>
      <c r="B37" s="476"/>
      <c r="C37" s="434"/>
      <c r="D37" s="533"/>
      <c r="E37" s="434"/>
      <c r="F37" s="434"/>
      <c r="G37" s="434"/>
      <c r="H37" s="434"/>
      <c r="I37" s="434"/>
      <c r="J37" s="434"/>
      <c r="K37" s="476"/>
    </row>
    <row r="38" spans="1:11">
      <c r="A38" s="540" t="s">
        <v>439</v>
      </c>
      <c r="B38" s="500">
        <f t="shared" ref="B38:B52" si="7">SUM(C38:D38)</f>
        <v>0</v>
      </c>
      <c r="C38" s="500">
        <f t="shared" ref="C38:C52" si="8">SUM(E38:K38)</f>
        <v>0</v>
      </c>
      <c r="D38" s="520">
        <v>0</v>
      </c>
      <c r="E38" s="524"/>
      <c r="F38" s="524"/>
      <c r="G38" s="524"/>
      <c r="H38" s="524"/>
      <c r="I38" s="527"/>
      <c r="J38" s="524"/>
      <c r="K38" s="524"/>
    </row>
    <row r="39" spans="1:11">
      <c r="A39" s="540" t="s">
        <v>440</v>
      </c>
      <c r="B39" s="500">
        <f t="shared" si="7"/>
        <v>0</v>
      </c>
      <c r="C39" s="500">
        <f t="shared" si="8"/>
        <v>0</v>
      </c>
      <c r="D39" s="524">
        <v>0</v>
      </c>
      <c r="E39" s="524"/>
      <c r="F39" s="524"/>
      <c r="G39" s="524"/>
      <c r="H39" s="524"/>
      <c r="I39" s="527"/>
      <c r="J39" s="524"/>
      <c r="K39" s="524"/>
    </row>
    <row r="40" spans="1:11">
      <c r="A40" s="540" t="s">
        <v>441</v>
      </c>
      <c r="B40" s="500">
        <f t="shared" si="7"/>
        <v>0</v>
      </c>
      <c r="C40" s="500">
        <f t="shared" si="8"/>
        <v>0</v>
      </c>
      <c r="D40" s="524">
        <v>0</v>
      </c>
      <c r="E40" s="524"/>
      <c r="F40" s="524"/>
      <c r="G40" s="524"/>
      <c r="H40" s="524"/>
      <c r="I40" s="527"/>
      <c r="J40" s="524"/>
      <c r="K40" s="524"/>
    </row>
    <row r="41" spans="1:11">
      <c r="A41" s="540" t="s">
        <v>442</v>
      </c>
      <c r="B41" s="500">
        <f t="shared" si="7"/>
        <v>0</v>
      </c>
      <c r="C41" s="500">
        <f t="shared" si="8"/>
        <v>0</v>
      </c>
      <c r="D41" s="524">
        <v>0</v>
      </c>
      <c r="E41" s="524"/>
      <c r="F41" s="524"/>
      <c r="G41" s="524"/>
      <c r="H41" s="524"/>
      <c r="I41" s="527"/>
      <c r="J41" s="524"/>
      <c r="K41" s="524"/>
    </row>
    <row r="42" spans="1:11">
      <c r="A42" s="540" t="s">
        <v>443</v>
      </c>
      <c r="B42" s="500">
        <f t="shared" si="7"/>
        <v>0</v>
      </c>
      <c r="C42" s="500">
        <f t="shared" si="8"/>
        <v>0</v>
      </c>
      <c r="D42" s="524">
        <v>0</v>
      </c>
      <c r="E42" s="524"/>
      <c r="F42" s="524"/>
      <c r="G42" s="524"/>
      <c r="H42" s="524"/>
      <c r="I42" s="527"/>
      <c r="J42" s="524"/>
      <c r="K42" s="524"/>
    </row>
    <row r="43" spans="1:11">
      <c r="A43" s="540" t="s">
        <v>444</v>
      </c>
      <c r="B43" s="500">
        <f t="shared" si="7"/>
        <v>0</v>
      </c>
      <c r="C43" s="500">
        <f t="shared" si="8"/>
        <v>0</v>
      </c>
      <c r="D43" s="524">
        <v>0</v>
      </c>
      <c r="E43" s="524"/>
      <c r="F43" s="524"/>
      <c r="G43" s="524"/>
      <c r="H43" s="524"/>
      <c r="I43" s="527"/>
      <c r="J43" s="524"/>
      <c r="K43" s="524"/>
    </row>
    <row r="44" spans="1:11">
      <c r="A44" s="540" t="s">
        <v>445</v>
      </c>
      <c r="B44" s="500">
        <f t="shared" si="7"/>
        <v>0</v>
      </c>
      <c r="C44" s="500">
        <f t="shared" si="8"/>
        <v>0</v>
      </c>
      <c r="D44" s="524">
        <v>0</v>
      </c>
      <c r="E44" s="524"/>
      <c r="F44" s="524"/>
      <c r="G44" s="524"/>
      <c r="H44" s="524"/>
      <c r="I44" s="527"/>
      <c r="J44" s="524"/>
      <c r="K44" s="524"/>
    </row>
    <row r="45" spans="1:11">
      <c r="A45" s="540" t="s">
        <v>446</v>
      </c>
      <c r="B45" s="500">
        <f t="shared" si="7"/>
        <v>0</v>
      </c>
      <c r="C45" s="500">
        <f t="shared" si="8"/>
        <v>0</v>
      </c>
      <c r="D45" s="524">
        <v>0</v>
      </c>
      <c r="E45" s="524"/>
      <c r="F45" s="524"/>
      <c r="G45" s="524"/>
      <c r="H45" s="524"/>
      <c r="I45" s="527"/>
      <c r="J45" s="524"/>
      <c r="K45" s="524"/>
    </row>
    <row r="46" spans="1:11">
      <c r="A46" s="540" t="s">
        <v>447</v>
      </c>
      <c r="B46" s="500">
        <f t="shared" si="7"/>
        <v>0</v>
      </c>
      <c r="C46" s="500">
        <f t="shared" si="8"/>
        <v>0</v>
      </c>
      <c r="D46" s="524">
        <v>0</v>
      </c>
      <c r="E46" s="524"/>
      <c r="F46" s="524"/>
      <c r="G46" s="524"/>
      <c r="H46" s="524"/>
      <c r="I46" s="527"/>
      <c r="J46" s="524"/>
      <c r="K46" s="524"/>
    </row>
    <row r="47" spans="1:11">
      <c r="A47" s="540" t="s">
        <v>448</v>
      </c>
      <c r="B47" s="500">
        <f t="shared" si="7"/>
        <v>0</v>
      </c>
      <c r="C47" s="500">
        <f t="shared" si="8"/>
        <v>0</v>
      </c>
      <c r="D47" s="524">
        <v>0</v>
      </c>
      <c r="E47" s="524"/>
      <c r="F47" s="524"/>
      <c r="G47" s="524"/>
      <c r="H47" s="524"/>
      <c r="I47" s="527"/>
      <c r="J47" s="524"/>
      <c r="K47" s="524"/>
    </row>
    <row r="48" spans="1:11">
      <c r="A48" s="540" t="s">
        <v>449</v>
      </c>
      <c r="B48" s="500">
        <f t="shared" si="7"/>
        <v>0</v>
      </c>
      <c r="C48" s="500">
        <f t="shared" si="8"/>
        <v>0</v>
      </c>
      <c r="D48" s="524">
        <v>0</v>
      </c>
      <c r="E48" s="524"/>
      <c r="F48" s="524"/>
      <c r="G48" s="524"/>
      <c r="H48" s="524"/>
      <c r="I48" s="527"/>
      <c r="J48" s="524"/>
      <c r="K48" s="524"/>
    </row>
    <row r="49" spans="1:11">
      <c r="A49" s="540" t="s">
        <v>450</v>
      </c>
      <c r="B49" s="500">
        <f t="shared" si="7"/>
        <v>0</v>
      </c>
      <c r="C49" s="500">
        <f t="shared" si="8"/>
        <v>0</v>
      </c>
      <c r="D49" s="524">
        <v>0</v>
      </c>
      <c r="E49" s="524"/>
      <c r="F49" s="524"/>
      <c r="G49" s="524"/>
      <c r="H49" s="524"/>
      <c r="I49" s="527"/>
      <c r="J49" s="524"/>
      <c r="K49" s="524"/>
    </row>
    <row r="50" spans="1:11">
      <c r="A50" s="540" t="s">
        <v>451</v>
      </c>
      <c r="B50" s="500">
        <f t="shared" si="7"/>
        <v>0</v>
      </c>
      <c r="C50" s="500">
        <f t="shared" si="8"/>
        <v>0</v>
      </c>
      <c r="D50" s="524">
        <v>0</v>
      </c>
      <c r="E50" s="524"/>
      <c r="F50" s="524"/>
      <c r="G50" s="524"/>
      <c r="H50" s="524"/>
      <c r="I50" s="527"/>
      <c r="J50" s="524"/>
      <c r="K50" s="524"/>
    </row>
    <row r="51" spans="1:11">
      <c r="A51" s="528" t="s">
        <v>452</v>
      </c>
      <c r="B51" s="500">
        <f t="shared" si="7"/>
        <v>0</v>
      </c>
      <c r="C51" s="500">
        <f t="shared" si="8"/>
        <v>0</v>
      </c>
      <c r="D51" s="524">
        <v>0</v>
      </c>
      <c r="E51" s="524"/>
      <c r="F51" s="524"/>
      <c r="G51" s="524"/>
      <c r="H51" s="524"/>
      <c r="I51" s="527"/>
      <c r="J51" s="524"/>
      <c r="K51" s="524"/>
    </row>
    <row r="52" spans="1:11">
      <c r="A52" s="528" t="s">
        <v>452</v>
      </c>
      <c r="B52" s="500">
        <f t="shared" si="7"/>
        <v>0</v>
      </c>
      <c r="C52" s="500">
        <f t="shared" si="8"/>
        <v>0</v>
      </c>
      <c r="D52" s="524">
        <v>0</v>
      </c>
      <c r="E52" s="524"/>
      <c r="F52" s="524"/>
      <c r="G52" s="524"/>
      <c r="H52" s="524"/>
      <c r="I52" s="527"/>
      <c r="J52" s="524"/>
      <c r="K52" s="524"/>
    </row>
    <row r="53" spans="1:11">
      <c r="A53" s="541" t="s">
        <v>453</v>
      </c>
      <c r="B53" s="530">
        <f t="shared" ref="B53:H53" si="9">SUM(B38:B52)</f>
        <v>0</v>
      </c>
      <c r="C53" s="530">
        <f t="shared" si="9"/>
        <v>0</v>
      </c>
      <c r="D53" s="530">
        <f t="shared" si="9"/>
        <v>0</v>
      </c>
      <c r="E53" s="530">
        <f t="shared" si="9"/>
        <v>0</v>
      </c>
      <c r="F53" s="530">
        <f t="shared" si="9"/>
        <v>0</v>
      </c>
      <c r="G53" s="530">
        <f t="shared" si="9"/>
        <v>0</v>
      </c>
      <c r="H53" s="530">
        <f t="shared" si="9"/>
        <v>0</v>
      </c>
      <c r="I53" s="531"/>
      <c r="J53" s="530">
        <f>SUM(J38:J52)</f>
        <v>0</v>
      </c>
      <c r="K53" s="530">
        <f>SUM(K38:K52)</f>
        <v>0</v>
      </c>
    </row>
    <row r="54" spans="1:11">
      <c r="A54" s="532"/>
      <c r="B54" s="476"/>
      <c r="C54" s="434"/>
      <c r="D54" s="533"/>
      <c r="E54" s="434"/>
      <c r="F54" s="434"/>
      <c r="G54" s="434"/>
      <c r="H54" s="434"/>
      <c r="I54" s="434"/>
      <c r="J54" s="434"/>
      <c r="K54" s="476"/>
    </row>
    <row r="55" spans="1:11">
      <c r="A55" s="541" t="s">
        <v>454</v>
      </c>
      <c r="B55" s="530">
        <f t="shared" ref="B55:H55" si="10">B53+B35+B26</f>
        <v>0</v>
      </c>
      <c r="C55" s="530">
        <f t="shared" si="10"/>
        <v>0</v>
      </c>
      <c r="D55" s="530">
        <f t="shared" si="10"/>
        <v>0</v>
      </c>
      <c r="E55" s="530">
        <f t="shared" si="10"/>
        <v>0</v>
      </c>
      <c r="F55" s="530">
        <f t="shared" si="10"/>
        <v>0</v>
      </c>
      <c r="G55" s="530">
        <f t="shared" si="10"/>
        <v>0</v>
      </c>
      <c r="H55" s="530">
        <f t="shared" si="10"/>
        <v>0</v>
      </c>
      <c r="I55" s="531"/>
      <c r="J55" s="530">
        <f>J53+J35+J26</f>
        <v>0</v>
      </c>
      <c r="K55" s="530">
        <f>K53+K35+K26</f>
        <v>0</v>
      </c>
    </row>
    <row r="56" spans="1:11">
      <c r="A56" s="542" t="s">
        <v>455</v>
      </c>
      <c r="B56" s="434"/>
      <c r="C56" s="434"/>
      <c r="D56" s="533"/>
      <c r="E56" s="434"/>
      <c r="F56" s="434"/>
      <c r="G56" s="434"/>
      <c r="H56" s="434"/>
      <c r="I56" s="434"/>
      <c r="J56" s="434"/>
      <c r="K56" s="476"/>
    </row>
    <row r="57" spans="1:11" ht="15" thickBot="1">
      <c r="A57" s="543"/>
      <c r="B57" s="506"/>
      <c r="C57" s="506"/>
      <c r="D57" s="506"/>
      <c r="E57" s="506"/>
      <c r="F57" s="506"/>
      <c r="G57" s="506"/>
      <c r="H57" s="506"/>
      <c r="I57" s="506"/>
      <c r="J57" s="506"/>
      <c r="K57" s="544"/>
    </row>
    <row r="58" spans="1:11" ht="15.6">
      <c r="A58" s="534" t="s">
        <v>456</v>
      </c>
      <c r="B58" s="545"/>
      <c r="C58" s="434"/>
      <c r="D58" s="546"/>
      <c r="E58" s="434"/>
      <c r="F58" s="434"/>
      <c r="G58" s="434"/>
      <c r="H58" s="434"/>
      <c r="I58" s="434"/>
      <c r="J58" s="434"/>
      <c r="K58" s="476"/>
    </row>
    <row r="59" spans="1:11">
      <c r="A59" s="500" t="s">
        <v>457</v>
      </c>
      <c r="B59" s="500">
        <f t="shared" ref="B59:B64" si="11">SUM(C59:D59)</f>
        <v>0</v>
      </c>
      <c r="C59" s="500">
        <f t="shared" ref="C59:C64" si="12">SUM(E59:K59)</f>
        <v>0</v>
      </c>
      <c r="D59" s="524">
        <v>0</v>
      </c>
      <c r="E59" s="527"/>
      <c r="F59" s="527"/>
      <c r="G59" s="527"/>
      <c r="H59" s="527"/>
      <c r="I59" s="524"/>
      <c r="J59" s="527"/>
      <c r="K59" s="527"/>
    </row>
    <row r="60" spans="1:11">
      <c r="A60" s="500" t="s">
        <v>458</v>
      </c>
      <c r="B60" s="500">
        <f t="shared" si="11"/>
        <v>0</v>
      </c>
      <c r="C60" s="500">
        <f t="shared" si="12"/>
        <v>0</v>
      </c>
      <c r="D60" s="524">
        <v>0</v>
      </c>
      <c r="E60" s="527"/>
      <c r="F60" s="527"/>
      <c r="G60" s="527"/>
      <c r="H60" s="527"/>
      <c r="I60" s="524"/>
      <c r="J60" s="527"/>
      <c r="K60" s="527"/>
    </row>
    <row r="61" spans="1:11">
      <c r="A61" s="528" t="s">
        <v>459</v>
      </c>
      <c r="B61" s="500">
        <f t="shared" si="11"/>
        <v>0</v>
      </c>
      <c r="C61" s="500">
        <f t="shared" si="12"/>
        <v>0</v>
      </c>
      <c r="D61" s="524">
        <v>0</v>
      </c>
      <c r="E61" s="527"/>
      <c r="F61" s="527"/>
      <c r="G61" s="524"/>
      <c r="H61" s="527"/>
      <c r="I61" s="524"/>
      <c r="J61" s="524"/>
      <c r="K61" s="524"/>
    </row>
    <row r="62" spans="1:11">
      <c r="A62" s="528" t="s">
        <v>459</v>
      </c>
      <c r="B62" s="500">
        <f t="shared" si="11"/>
        <v>0</v>
      </c>
      <c r="C62" s="500">
        <f t="shared" si="12"/>
        <v>0</v>
      </c>
      <c r="D62" s="524">
        <v>0</v>
      </c>
      <c r="E62" s="527"/>
      <c r="F62" s="527"/>
      <c r="G62" s="524"/>
      <c r="H62" s="527"/>
      <c r="I62" s="524"/>
      <c r="J62" s="524"/>
      <c r="K62" s="524"/>
    </row>
    <row r="63" spans="1:11">
      <c r="A63" s="528" t="s">
        <v>459</v>
      </c>
      <c r="B63" s="500">
        <f t="shared" si="11"/>
        <v>0</v>
      </c>
      <c r="C63" s="500">
        <f t="shared" si="12"/>
        <v>0</v>
      </c>
      <c r="D63" s="524">
        <v>0</v>
      </c>
      <c r="E63" s="527"/>
      <c r="F63" s="527"/>
      <c r="G63" s="524"/>
      <c r="H63" s="527"/>
      <c r="I63" s="524"/>
      <c r="J63" s="524"/>
      <c r="K63" s="524"/>
    </row>
    <row r="64" spans="1:11">
      <c r="A64" s="528" t="s">
        <v>459</v>
      </c>
      <c r="B64" s="500">
        <f t="shared" si="11"/>
        <v>0</v>
      </c>
      <c r="C64" s="500">
        <f t="shared" si="12"/>
        <v>0</v>
      </c>
      <c r="D64" s="524">
        <v>0</v>
      </c>
      <c r="E64" s="527"/>
      <c r="F64" s="527"/>
      <c r="G64" s="524"/>
      <c r="H64" s="527"/>
      <c r="I64" s="524"/>
      <c r="J64" s="524"/>
      <c r="K64" s="524"/>
    </row>
    <row r="65" spans="1:11">
      <c r="A65" s="541" t="s">
        <v>460</v>
      </c>
      <c r="B65" s="530">
        <f>SUM(B59:B64)</f>
        <v>0</v>
      </c>
      <c r="C65" s="530">
        <f>SUM(C59:C64)</f>
        <v>0</v>
      </c>
      <c r="D65" s="530">
        <f>SUM(D59:D64)</f>
        <v>0</v>
      </c>
      <c r="E65" s="531"/>
      <c r="F65" s="531"/>
      <c r="G65" s="530">
        <f>SUM(G61:G64)</f>
        <v>0</v>
      </c>
      <c r="H65" s="531"/>
      <c r="I65" s="530">
        <f>SUM(I59:I64)</f>
        <v>0</v>
      </c>
      <c r="J65" s="530">
        <f>SUM(J61:J64)</f>
        <v>0</v>
      </c>
      <c r="K65" s="530">
        <f>SUM(K61:K64)</f>
        <v>0</v>
      </c>
    </row>
    <row r="66" spans="1:11">
      <c r="A66" s="536"/>
      <c r="B66" s="84"/>
      <c r="C66" s="84"/>
      <c r="D66" s="538"/>
      <c r="E66" s="84"/>
      <c r="F66" s="84"/>
      <c r="G66" s="84"/>
      <c r="H66" s="84"/>
      <c r="I66" s="84"/>
      <c r="J66" s="84"/>
      <c r="K66" s="537"/>
    </row>
    <row r="67" spans="1:11" ht="15.6">
      <c r="A67" s="534" t="s">
        <v>461</v>
      </c>
      <c r="B67" s="476"/>
      <c r="C67" s="434"/>
      <c r="D67" s="533"/>
      <c r="E67" s="434"/>
      <c r="F67" s="434"/>
      <c r="G67" s="434"/>
      <c r="H67" s="434"/>
      <c r="I67" s="434"/>
      <c r="J67" s="434"/>
      <c r="K67" s="476"/>
    </row>
    <row r="68" spans="1:11">
      <c r="A68" s="547" t="s">
        <v>462</v>
      </c>
      <c r="B68" s="500">
        <f>SUM(C68:D68)</f>
        <v>0</v>
      </c>
      <c r="C68" s="500">
        <f>SUM(E68:K68)</f>
        <v>0</v>
      </c>
      <c r="D68" s="524">
        <v>0</v>
      </c>
      <c r="E68" s="527"/>
      <c r="F68" s="527"/>
      <c r="G68" s="524">
        <f>G65</f>
        <v>0</v>
      </c>
      <c r="H68" s="527"/>
      <c r="I68" s="548">
        <f>I65</f>
        <v>0</v>
      </c>
      <c r="J68" s="524">
        <f>SUM(J65)</f>
        <v>0</v>
      </c>
      <c r="K68" s="524">
        <f>SUM(K65)</f>
        <v>0</v>
      </c>
    </row>
    <row r="69" spans="1:11">
      <c r="A69" s="549"/>
      <c r="B69" s="476"/>
      <c r="C69" s="434"/>
      <c r="D69" s="533"/>
      <c r="E69" s="434"/>
      <c r="F69" s="434"/>
      <c r="G69" s="434"/>
      <c r="H69" s="434"/>
      <c r="I69" s="84"/>
      <c r="J69" s="434"/>
      <c r="K69" s="476"/>
    </row>
    <row r="70" spans="1:11">
      <c r="A70" s="549" t="s">
        <v>463</v>
      </c>
      <c r="B70" s="476"/>
      <c r="C70" s="434"/>
      <c r="D70" s="533"/>
      <c r="E70" s="434"/>
      <c r="F70" s="434"/>
      <c r="G70" s="434"/>
      <c r="H70" s="434"/>
      <c r="I70" s="84"/>
      <c r="J70" s="434"/>
      <c r="K70" s="476"/>
    </row>
    <row r="71" spans="1:11">
      <c r="A71" s="540" t="s">
        <v>464</v>
      </c>
      <c r="B71" s="500">
        <f t="shared" ref="B71:B75" si="13">SUM(C71:D71)</f>
        <v>0</v>
      </c>
      <c r="C71" s="500">
        <f t="shared" ref="C71:C75" si="14">SUM(E71:K71)</f>
        <v>0</v>
      </c>
      <c r="D71" s="524">
        <v>0</v>
      </c>
      <c r="E71" s="550"/>
      <c r="F71" s="527"/>
      <c r="G71" s="524"/>
      <c r="H71" s="527"/>
      <c r="I71" s="524"/>
      <c r="J71" s="524"/>
      <c r="K71" s="524"/>
    </row>
    <row r="72" spans="1:11">
      <c r="A72" s="540" t="s">
        <v>465</v>
      </c>
      <c r="B72" s="500">
        <f t="shared" si="13"/>
        <v>0</v>
      </c>
      <c r="C72" s="500">
        <f t="shared" si="14"/>
        <v>0</v>
      </c>
      <c r="D72" s="524">
        <v>0</v>
      </c>
      <c r="E72" s="527"/>
      <c r="F72" s="527"/>
      <c r="G72" s="524"/>
      <c r="H72" s="527"/>
      <c r="I72" s="524"/>
      <c r="J72" s="524"/>
      <c r="K72" s="524"/>
    </row>
    <row r="73" spans="1:11">
      <c r="A73" s="540" t="s">
        <v>466</v>
      </c>
      <c r="B73" s="500">
        <f t="shared" si="13"/>
        <v>0</v>
      </c>
      <c r="C73" s="500">
        <f t="shared" si="14"/>
        <v>0</v>
      </c>
      <c r="D73" s="524">
        <v>0</v>
      </c>
      <c r="E73" s="527"/>
      <c r="F73" s="527"/>
      <c r="G73" s="524"/>
      <c r="H73" s="527"/>
      <c r="I73" s="524"/>
      <c r="J73" s="524"/>
      <c r="K73" s="524"/>
    </row>
    <row r="74" spans="1:11">
      <c r="A74" s="528" t="s">
        <v>467</v>
      </c>
      <c r="B74" s="500">
        <f t="shared" si="13"/>
        <v>0</v>
      </c>
      <c r="C74" s="500">
        <f t="shared" si="14"/>
        <v>0</v>
      </c>
      <c r="D74" s="524">
        <v>0</v>
      </c>
      <c r="E74" s="527"/>
      <c r="F74" s="527"/>
      <c r="G74" s="524"/>
      <c r="H74" s="527"/>
      <c r="I74" s="524"/>
      <c r="J74" s="524"/>
      <c r="K74" s="524"/>
    </row>
    <row r="75" spans="1:11">
      <c r="A75" s="528" t="s">
        <v>467</v>
      </c>
      <c r="B75" s="500">
        <f t="shared" si="13"/>
        <v>0</v>
      </c>
      <c r="C75" s="500">
        <f t="shared" si="14"/>
        <v>0</v>
      </c>
      <c r="D75" s="524">
        <v>0</v>
      </c>
      <c r="E75" s="527"/>
      <c r="F75" s="527"/>
      <c r="G75" s="524"/>
      <c r="H75" s="527"/>
      <c r="I75" s="524"/>
      <c r="J75" s="524"/>
      <c r="K75" s="524"/>
    </row>
    <row r="76" spans="1:11">
      <c r="A76" s="551" t="s">
        <v>468</v>
      </c>
      <c r="B76" s="530">
        <f>SUM(B71:B75)</f>
        <v>0</v>
      </c>
      <c r="C76" s="530">
        <f>SUM(C71:C75)</f>
        <v>0</v>
      </c>
      <c r="D76" s="530">
        <f>SUM(D71:D75)</f>
        <v>0</v>
      </c>
      <c r="E76" s="531"/>
      <c r="F76" s="531"/>
      <c r="G76" s="530">
        <f>SUM(G71:G75)</f>
        <v>0</v>
      </c>
      <c r="H76" s="531"/>
      <c r="I76" s="530">
        <f>SUM(I71:I75)</f>
        <v>0</v>
      </c>
      <c r="J76" s="552">
        <f>SUM(J71:J75)</f>
        <v>0</v>
      </c>
      <c r="K76" s="552">
        <f>SUM(K71:K75)</f>
        <v>0</v>
      </c>
    </row>
    <row r="77" spans="1:11">
      <c r="A77" s="553"/>
      <c r="B77" s="537"/>
      <c r="C77" s="84"/>
      <c r="D77" s="538"/>
      <c r="E77" s="434"/>
      <c r="F77" s="434"/>
      <c r="G77" s="434"/>
      <c r="H77" s="434"/>
      <c r="I77" s="84"/>
      <c r="J77" s="434"/>
      <c r="K77" s="476"/>
    </row>
    <row r="78" spans="1:11">
      <c r="A78" s="541" t="s">
        <v>469</v>
      </c>
      <c r="B78" s="530">
        <f>SUM(B71:B75,B68)</f>
        <v>0</v>
      </c>
      <c r="C78" s="530">
        <f>SUM(C71:C75,C68)</f>
        <v>0</v>
      </c>
      <c r="D78" s="530">
        <f>SUM(D71:D75,D68)</f>
        <v>0</v>
      </c>
      <c r="E78" s="531"/>
      <c r="F78" s="531"/>
      <c r="G78" s="552">
        <f>SUM(G71:G75,G68)</f>
        <v>0</v>
      </c>
      <c r="H78" s="531">
        <f>SUM(H68,H72:H75)</f>
        <v>0</v>
      </c>
      <c r="I78" s="552">
        <f>SUM(I68,I71:I75)</f>
        <v>0</v>
      </c>
      <c r="J78" s="552">
        <f>SUM(J68,J71:J75)</f>
        <v>0</v>
      </c>
      <c r="K78" s="552">
        <f>SUM(K68,K71:K75)</f>
        <v>0</v>
      </c>
    </row>
    <row r="79" spans="1:11">
      <c r="A79" s="554" t="s">
        <v>408</v>
      </c>
      <c r="B79" s="84"/>
      <c r="C79" s="84"/>
      <c r="D79" s="538"/>
      <c r="E79" s="84"/>
      <c r="F79" s="84"/>
      <c r="G79" s="84"/>
      <c r="H79" s="84"/>
      <c r="I79" s="84"/>
      <c r="J79" s="84"/>
      <c r="K79" s="537"/>
    </row>
    <row r="80" spans="1:11">
      <c r="A80" s="746" t="s">
        <v>470</v>
      </c>
      <c r="B80" s="747"/>
      <c r="C80" s="747"/>
      <c r="D80" s="747"/>
      <c r="E80" s="747"/>
      <c r="F80" s="84"/>
      <c r="G80" s="84"/>
      <c r="H80" s="84"/>
      <c r="I80" s="84"/>
      <c r="J80" s="84"/>
      <c r="K80" s="537"/>
    </row>
    <row r="81" spans="1:11">
      <c r="A81" s="555"/>
      <c r="B81" s="435"/>
      <c r="C81" s="435"/>
      <c r="D81" s="435"/>
      <c r="E81" s="435"/>
      <c r="F81" s="84"/>
      <c r="G81" s="84"/>
      <c r="H81" s="84"/>
      <c r="I81" s="84"/>
      <c r="J81" s="84"/>
      <c r="K81" s="537"/>
    </row>
    <row r="82" spans="1:11" ht="15.6">
      <c r="A82" s="556" t="s">
        <v>471</v>
      </c>
      <c r="B82" s="434"/>
      <c r="C82" s="434"/>
      <c r="D82" s="434"/>
      <c r="E82" s="434"/>
      <c r="F82" s="434"/>
      <c r="G82" s="434"/>
      <c r="H82" s="434"/>
      <c r="I82" s="434"/>
      <c r="J82" s="434"/>
      <c r="K82" s="476"/>
    </row>
    <row r="83" spans="1:11">
      <c r="A83" s="736" t="s">
        <v>472</v>
      </c>
      <c r="B83" s="737"/>
      <c r="C83" s="737"/>
      <c r="D83" s="737"/>
      <c r="E83" s="737"/>
      <c r="F83" s="737"/>
      <c r="G83" s="737"/>
      <c r="H83" s="84"/>
      <c r="I83" s="84"/>
      <c r="J83" s="84"/>
      <c r="K83" s="537"/>
    </row>
    <row r="84" spans="1:11">
      <c r="A84" s="557" t="s">
        <v>454</v>
      </c>
      <c r="B84" s="558">
        <f t="shared" ref="B84:K84" si="15">B55</f>
        <v>0</v>
      </c>
      <c r="C84" s="558">
        <f t="shared" si="15"/>
        <v>0</v>
      </c>
      <c r="D84" s="558">
        <f t="shared" si="15"/>
        <v>0</v>
      </c>
      <c r="E84" s="558">
        <f t="shared" si="15"/>
        <v>0</v>
      </c>
      <c r="F84" s="558">
        <f t="shared" si="15"/>
        <v>0</v>
      </c>
      <c r="G84" s="558">
        <f t="shared" si="15"/>
        <v>0</v>
      </c>
      <c r="H84" s="558">
        <f t="shared" si="15"/>
        <v>0</v>
      </c>
      <c r="I84" s="558">
        <f t="shared" si="15"/>
        <v>0</v>
      </c>
      <c r="J84" s="558">
        <f t="shared" si="15"/>
        <v>0</v>
      </c>
      <c r="K84" s="558">
        <f t="shared" si="15"/>
        <v>0</v>
      </c>
    </row>
    <row r="85" spans="1:11">
      <c r="A85" s="559" t="s">
        <v>473</v>
      </c>
      <c r="B85" s="558">
        <f t="shared" ref="B85:K85" si="16">B76</f>
        <v>0</v>
      </c>
      <c r="C85" s="558">
        <f t="shared" si="16"/>
        <v>0</v>
      </c>
      <c r="D85" s="558">
        <f t="shared" si="16"/>
        <v>0</v>
      </c>
      <c r="E85" s="558">
        <f t="shared" si="16"/>
        <v>0</v>
      </c>
      <c r="F85" s="558">
        <f t="shared" si="16"/>
        <v>0</v>
      </c>
      <c r="G85" s="558">
        <f t="shared" si="16"/>
        <v>0</v>
      </c>
      <c r="H85" s="558">
        <f t="shared" si="16"/>
        <v>0</v>
      </c>
      <c r="I85" s="558">
        <f t="shared" si="16"/>
        <v>0</v>
      </c>
      <c r="J85" s="558">
        <f t="shared" si="16"/>
        <v>0</v>
      </c>
      <c r="K85" s="558">
        <f t="shared" si="16"/>
        <v>0</v>
      </c>
    </row>
    <row r="86" spans="1:11">
      <c r="A86" s="559"/>
      <c r="B86" s="558"/>
      <c r="C86" s="558"/>
      <c r="D86" s="558"/>
      <c r="E86" s="558"/>
      <c r="F86" s="558"/>
      <c r="G86" s="558"/>
      <c r="H86" s="558"/>
      <c r="I86" s="558"/>
      <c r="J86" s="558"/>
      <c r="K86" s="558"/>
    </row>
    <row r="87" spans="1:11" ht="15.6">
      <c r="A87" s="560" t="s">
        <v>404</v>
      </c>
      <c r="B87" s="561">
        <f t="shared" ref="B87:K87" si="17">B84+B85</f>
        <v>0</v>
      </c>
      <c r="C87" s="561">
        <f t="shared" si="17"/>
        <v>0</v>
      </c>
      <c r="D87" s="561">
        <f t="shared" si="17"/>
        <v>0</v>
      </c>
      <c r="E87" s="561">
        <f t="shared" si="17"/>
        <v>0</v>
      </c>
      <c r="F87" s="561">
        <f t="shared" si="17"/>
        <v>0</v>
      </c>
      <c r="G87" s="561">
        <f t="shared" si="17"/>
        <v>0</v>
      </c>
      <c r="H87" s="561">
        <f t="shared" si="17"/>
        <v>0</v>
      </c>
      <c r="I87" s="561">
        <f t="shared" si="17"/>
        <v>0</v>
      </c>
      <c r="J87" s="561">
        <f t="shared" si="17"/>
        <v>0</v>
      </c>
      <c r="K87" s="561">
        <f t="shared" si="17"/>
        <v>0</v>
      </c>
    </row>
    <row r="88" spans="1:11" ht="15.6">
      <c r="A88" s="562" t="s">
        <v>474</v>
      </c>
      <c r="B88" s="563" t="str">
        <f>IF(B$87&gt;0,B87/$B$6,"")</f>
        <v/>
      </c>
      <c r="C88" s="563" t="str">
        <f t="shared" ref="C88:K88" si="18">IF(C87&gt;0,C87/$B$6,"")</f>
        <v/>
      </c>
      <c r="D88" s="563" t="str">
        <f t="shared" si="18"/>
        <v/>
      </c>
      <c r="E88" s="563" t="str">
        <f t="shared" si="18"/>
        <v/>
      </c>
      <c r="F88" s="563" t="str">
        <f t="shared" si="18"/>
        <v/>
      </c>
      <c r="G88" s="563" t="str">
        <f t="shared" si="18"/>
        <v/>
      </c>
      <c r="H88" s="563" t="str">
        <f t="shared" si="18"/>
        <v/>
      </c>
      <c r="I88" s="563" t="str">
        <f t="shared" si="18"/>
        <v/>
      </c>
      <c r="J88" s="563" t="str">
        <f t="shared" si="18"/>
        <v/>
      </c>
      <c r="K88" s="563" t="str">
        <f t="shared" si="18"/>
        <v/>
      </c>
    </row>
    <row r="89" spans="1:11" ht="15.6">
      <c r="A89" s="562" t="s">
        <v>475</v>
      </c>
      <c r="B89" s="563" t="str">
        <f>IF(B87&gt;0,B87/$B$5,"")</f>
        <v/>
      </c>
      <c r="C89" s="563" t="str">
        <f>IF(C87&gt;0,C87/$B$5,"")</f>
        <v/>
      </c>
      <c r="D89" s="563" t="str">
        <f t="shared" ref="D89:K89" si="19">IF(D87&gt;0,D87/$B$5,"")</f>
        <v/>
      </c>
      <c r="E89" s="563" t="str">
        <f t="shared" si="19"/>
        <v/>
      </c>
      <c r="F89" s="563" t="str">
        <f t="shared" si="19"/>
        <v/>
      </c>
      <c r="G89" s="563" t="str">
        <f t="shared" si="19"/>
        <v/>
      </c>
      <c r="H89" s="563" t="str">
        <f t="shared" si="19"/>
        <v/>
      </c>
      <c r="I89" s="563" t="str">
        <f t="shared" si="19"/>
        <v/>
      </c>
      <c r="J89" s="563" t="str">
        <f t="shared" si="19"/>
        <v/>
      </c>
      <c r="K89" s="563" t="str">
        <f t="shared" si="19"/>
        <v/>
      </c>
    </row>
  </sheetData>
  <mergeCells count="6">
    <mergeCell ref="A83:G83"/>
    <mergeCell ref="B3:F3"/>
    <mergeCell ref="C8:D8"/>
    <mergeCell ref="A9:A10"/>
    <mergeCell ref="E9:I9"/>
    <mergeCell ref="A80:E8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F68C7-D160-43B4-BAF5-1B908E24970E}">
  <dimension ref="A1:D100"/>
  <sheetViews>
    <sheetView workbookViewId="0">
      <selection sqref="A1:XFD1048576"/>
    </sheetView>
  </sheetViews>
  <sheetFormatPr defaultRowHeight="14.4"/>
  <cols>
    <col min="1" max="1" width="39.6640625" bestFit="1" customWidth="1"/>
    <col min="3" max="3" width="7.21875" bestFit="1" customWidth="1"/>
    <col min="4" max="4" width="12.77734375" bestFit="1" customWidth="1"/>
  </cols>
  <sheetData>
    <row r="1" spans="1:4">
      <c r="A1" s="564" t="s">
        <v>0</v>
      </c>
      <c r="B1" s="748"/>
      <c r="C1" s="749"/>
      <c r="D1" s="749"/>
    </row>
    <row r="2" spans="1:4">
      <c r="A2" s="566" t="s">
        <v>343</v>
      </c>
      <c r="B2" s="31"/>
      <c r="C2" s="503"/>
      <c r="D2" s="503"/>
    </row>
    <row r="3" spans="1:4">
      <c r="A3" s="566" t="s">
        <v>237</v>
      </c>
      <c r="B3" s="31"/>
      <c r="C3" s="503"/>
      <c r="D3" s="503"/>
    </row>
    <row r="4" spans="1:4">
      <c r="A4" s="567" t="s">
        <v>344</v>
      </c>
      <c r="B4" s="31"/>
      <c r="C4" s="568"/>
      <c r="D4" s="568"/>
    </row>
    <row r="5" spans="1:4" ht="27">
      <c r="A5" s="569" t="s">
        <v>476</v>
      </c>
      <c r="B5" s="570"/>
      <c r="C5" s="570" t="s">
        <v>477</v>
      </c>
      <c r="D5" s="571" t="s">
        <v>478</v>
      </c>
    </row>
    <row r="6" spans="1:4">
      <c r="A6" s="572" t="s">
        <v>479</v>
      </c>
      <c r="B6" s="573"/>
      <c r="C6" s="574"/>
      <c r="D6" s="575"/>
    </row>
    <row r="7" spans="1:4">
      <c r="A7" s="576" t="s">
        <v>480</v>
      </c>
      <c r="B7" s="493"/>
      <c r="C7" s="470"/>
      <c r="D7" s="430" t="str">
        <f>IF(C7&gt;0,C7/$B$3,"")</f>
        <v/>
      </c>
    </row>
    <row r="8" spans="1:4">
      <c r="A8" s="576" t="s">
        <v>481</v>
      </c>
      <c r="B8" s="577"/>
      <c r="C8" s="470"/>
      <c r="D8" s="430" t="str">
        <f>IF(C8&gt;0,C8/$B$3,"")</f>
        <v/>
      </c>
    </row>
    <row r="9" spans="1:4">
      <c r="A9" s="463" t="s">
        <v>482</v>
      </c>
      <c r="B9" s="493"/>
      <c r="C9" s="84">
        <f>SUM(C7:C8)</f>
        <v>0</v>
      </c>
      <c r="D9" s="84">
        <f>SUM(D7:D8)</f>
        <v>0</v>
      </c>
    </row>
    <row r="10" spans="1:4">
      <c r="A10" s="578" t="s">
        <v>483</v>
      </c>
      <c r="B10" s="579"/>
      <c r="C10" s="580"/>
      <c r="D10" s="575"/>
    </row>
    <row r="11" spans="1:4">
      <c r="A11" s="576" t="s">
        <v>484</v>
      </c>
      <c r="B11" s="577"/>
      <c r="C11" s="465"/>
      <c r="D11" s="430" t="str">
        <f t="shared" ref="D11:D26" si="0">IF(C11&gt;0,C11/$B$3,"")</f>
        <v/>
      </c>
    </row>
    <row r="12" spans="1:4">
      <c r="A12" s="576" t="s">
        <v>485</v>
      </c>
      <c r="B12" s="493"/>
      <c r="C12" s="470"/>
      <c r="D12" s="430" t="str">
        <f t="shared" si="0"/>
        <v/>
      </c>
    </row>
    <row r="13" spans="1:4">
      <c r="A13" s="576" t="s">
        <v>486</v>
      </c>
      <c r="B13" s="493"/>
      <c r="C13" s="470"/>
      <c r="D13" s="430" t="str">
        <f t="shared" si="0"/>
        <v/>
      </c>
    </row>
    <row r="14" spans="1:4">
      <c r="A14" s="576" t="s">
        <v>487</v>
      </c>
      <c r="B14" s="493"/>
      <c r="C14" s="470"/>
      <c r="D14" s="430" t="str">
        <f t="shared" si="0"/>
        <v/>
      </c>
    </row>
    <row r="15" spans="1:4">
      <c r="A15" s="576" t="s">
        <v>488</v>
      </c>
      <c r="B15" s="493"/>
      <c r="C15" s="470"/>
      <c r="D15" s="430" t="str">
        <f t="shared" si="0"/>
        <v/>
      </c>
    </row>
    <row r="16" spans="1:4">
      <c r="A16" s="576" t="s">
        <v>489</v>
      </c>
      <c r="B16" s="493"/>
      <c r="C16" s="470"/>
      <c r="D16" s="430" t="str">
        <f t="shared" si="0"/>
        <v/>
      </c>
    </row>
    <row r="17" spans="1:4">
      <c r="A17" s="576" t="s">
        <v>490</v>
      </c>
      <c r="B17" s="493"/>
      <c r="C17" s="470"/>
      <c r="D17" s="430" t="str">
        <f t="shared" si="0"/>
        <v/>
      </c>
    </row>
    <row r="18" spans="1:4">
      <c r="A18" s="576" t="s">
        <v>491</v>
      </c>
      <c r="B18" s="493"/>
      <c r="C18" s="470"/>
      <c r="D18" s="430" t="str">
        <f t="shared" si="0"/>
        <v/>
      </c>
    </row>
    <row r="19" spans="1:4">
      <c r="A19" s="576" t="s">
        <v>492</v>
      </c>
      <c r="B19" s="493"/>
      <c r="C19" s="470"/>
      <c r="D19" s="430" t="str">
        <f t="shared" si="0"/>
        <v/>
      </c>
    </row>
    <row r="20" spans="1:4">
      <c r="A20" s="576" t="s">
        <v>493</v>
      </c>
      <c r="B20" s="493"/>
      <c r="C20" s="470"/>
      <c r="D20" s="430" t="str">
        <f t="shared" si="0"/>
        <v/>
      </c>
    </row>
    <row r="21" spans="1:4">
      <c r="A21" s="576" t="s">
        <v>494</v>
      </c>
      <c r="B21" s="493"/>
      <c r="C21" s="470"/>
      <c r="D21" s="430" t="str">
        <f t="shared" si="0"/>
        <v/>
      </c>
    </row>
    <row r="22" spans="1:4">
      <c r="A22" s="576" t="s">
        <v>495</v>
      </c>
      <c r="B22" s="493"/>
      <c r="C22" s="470"/>
      <c r="D22" s="430" t="str">
        <f t="shared" si="0"/>
        <v/>
      </c>
    </row>
    <row r="23" spans="1:4">
      <c r="A23" s="576" t="s">
        <v>496</v>
      </c>
      <c r="B23" s="493"/>
      <c r="C23" s="470"/>
      <c r="D23" s="430" t="str">
        <f t="shared" si="0"/>
        <v/>
      </c>
    </row>
    <row r="24" spans="1:4">
      <c r="A24" s="576" t="s">
        <v>497</v>
      </c>
      <c r="B24" s="577"/>
      <c r="C24" s="465"/>
      <c r="D24" s="430" t="str">
        <f t="shared" si="0"/>
        <v/>
      </c>
    </row>
    <row r="25" spans="1:4">
      <c r="A25" s="576" t="s">
        <v>498</v>
      </c>
      <c r="B25" s="493"/>
      <c r="C25" s="470"/>
      <c r="D25" s="430" t="str">
        <f t="shared" si="0"/>
        <v/>
      </c>
    </row>
    <row r="26" spans="1:4">
      <c r="A26" s="465" t="s">
        <v>499</v>
      </c>
      <c r="B26" s="493"/>
      <c r="C26" s="470"/>
      <c r="D26" s="430" t="str">
        <f t="shared" si="0"/>
        <v/>
      </c>
    </row>
    <row r="27" spans="1:4">
      <c r="A27" s="463" t="s">
        <v>500</v>
      </c>
      <c r="B27" s="493"/>
      <c r="C27" s="84">
        <f>SUM(C11:C26)</f>
        <v>0</v>
      </c>
      <c r="D27" s="84">
        <f>SUM(D11:D26)</f>
        <v>0</v>
      </c>
    </row>
    <row r="28" spans="1:4">
      <c r="A28" s="581" t="s">
        <v>501</v>
      </c>
      <c r="B28" s="579"/>
      <c r="C28" s="580"/>
      <c r="D28" s="575"/>
    </row>
    <row r="29" spans="1:4">
      <c r="A29" s="576" t="s">
        <v>502</v>
      </c>
      <c r="B29" s="577"/>
      <c r="C29" s="465"/>
      <c r="D29" s="430" t="str">
        <f t="shared" ref="D29:D37" si="1">IF(C29&gt;0,C29/$B$3,"")</f>
        <v/>
      </c>
    </row>
    <row r="30" spans="1:4">
      <c r="A30" s="576" t="s">
        <v>503</v>
      </c>
      <c r="B30" s="493"/>
      <c r="C30" s="470"/>
      <c r="D30" s="430" t="str">
        <f t="shared" si="1"/>
        <v/>
      </c>
    </row>
    <row r="31" spans="1:4" ht="27">
      <c r="A31" s="582" t="s">
        <v>504</v>
      </c>
      <c r="B31" s="493"/>
      <c r="C31" s="470"/>
      <c r="D31" s="430" t="str">
        <f t="shared" si="1"/>
        <v/>
      </c>
    </row>
    <row r="32" spans="1:4">
      <c r="A32" s="576" t="s">
        <v>505</v>
      </c>
      <c r="B32" s="493"/>
      <c r="C32" s="470"/>
      <c r="D32" s="430" t="str">
        <f t="shared" si="1"/>
        <v/>
      </c>
    </row>
    <row r="33" spans="1:4">
      <c r="A33" s="576" t="s">
        <v>506</v>
      </c>
      <c r="B33" s="493"/>
      <c r="C33" s="470"/>
      <c r="D33" s="430" t="str">
        <f t="shared" si="1"/>
        <v/>
      </c>
    </row>
    <row r="34" spans="1:4">
      <c r="A34" s="576" t="s">
        <v>507</v>
      </c>
      <c r="B34" s="493"/>
      <c r="C34" s="470"/>
      <c r="D34" s="430" t="str">
        <f t="shared" si="1"/>
        <v/>
      </c>
    </row>
    <row r="35" spans="1:4">
      <c r="A35" s="576" t="s">
        <v>508</v>
      </c>
      <c r="B35" s="493"/>
      <c r="C35" s="470"/>
      <c r="D35" s="430" t="str">
        <f t="shared" si="1"/>
        <v/>
      </c>
    </row>
    <row r="36" spans="1:4">
      <c r="A36" s="576" t="s">
        <v>509</v>
      </c>
      <c r="B36" s="493"/>
      <c r="C36" s="470"/>
      <c r="D36" s="430" t="str">
        <f t="shared" si="1"/>
        <v/>
      </c>
    </row>
    <row r="37" spans="1:4">
      <c r="A37" s="576" t="s">
        <v>510</v>
      </c>
      <c r="B37" s="493"/>
      <c r="C37" s="470"/>
      <c r="D37" s="430" t="str">
        <f t="shared" si="1"/>
        <v/>
      </c>
    </row>
    <row r="38" spans="1:4">
      <c r="A38" s="463" t="s">
        <v>511</v>
      </c>
      <c r="B38" s="493"/>
      <c r="C38" s="84">
        <f>SUM(C29:C37)</f>
        <v>0</v>
      </c>
      <c r="D38" s="84">
        <f>SUM(D29:D37)</f>
        <v>0</v>
      </c>
    </row>
    <row r="39" spans="1:4">
      <c r="A39" s="581" t="s">
        <v>512</v>
      </c>
      <c r="B39" s="579"/>
      <c r="C39" s="580"/>
      <c r="D39" s="575"/>
    </row>
    <row r="40" spans="1:4">
      <c r="A40" s="576" t="s">
        <v>513</v>
      </c>
      <c r="B40" s="493"/>
      <c r="C40" s="470"/>
      <c r="D40" s="430" t="str">
        <f t="shared" ref="D40:D41" si="2">IF(C40&gt;0,C40/$B$3,"")</f>
        <v/>
      </c>
    </row>
    <row r="41" spans="1:4">
      <c r="A41" s="576" t="s">
        <v>514</v>
      </c>
      <c r="B41" s="493"/>
      <c r="C41" s="470"/>
      <c r="D41" s="430" t="str">
        <f t="shared" si="2"/>
        <v/>
      </c>
    </row>
    <row r="42" spans="1:4" ht="27">
      <c r="A42" s="583" t="s">
        <v>515</v>
      </c>
      <c r="B42" s="493"/>
      <c r="C42" s="84">
        <f>SUM(C40:C41)</f>
        <v>0</v>
      </c>
      <c r="D42" s="84">
        <f>SUM(D40:D41)</f>
        <v>0</v>
      </c>
    </row>
    <row r="43" spans="1:4">
      <c r="A43" s="581" t="s">
        <v>516</v>
      </c>
      <c r="B43" s="579"/>
      <c r="C43" s="580"/>
      <c r="D43" s="575"/>
    </row>
    <row r="44" spans="1:4">
      <c r="A44" s="576" t="s">
        <v>517</v>
      </c>
      <c r="B44" s="493"/>
      <c r="C44" s="470"/>
      <c r="D44" s="430" t="str">
        <f t="shared" ref="D44:D47" si="3">IF(C44&gt;0,C44/$B$3,"")</f>
        <v/>
      </c>
    </row>
    <row r="45" spans="1:4">
      <c r="A45" s="576" t="s">
        <v>518</v>
      </c>
      <c r="B45" s="493"/>
      <c r="C45" s="470"/>
      <c r="D45" s="430" t="str">
        <f t="shared" si="3"/>
        <v/>
      </c>
    </row>
    <row r="46" spans="1:4">
      <c r="A46" s="576" t="s">
        <v>519</v>
      </c>
      <c r="B46" s="493"/>
      <c r="C46" s="470"/>
      <c r="D46" s="430" t="str">
        <f t="shared" si="3"/>
        <v/>
      </c>
    </row>
    <row r="47" spans="1:4">
      <c r="A47" s="463" t="s">
        <v>520</v>
      </c>
      <c r="B47" s="493"/>
      <c r="C47" s="84">
        <f>SUM(C44:C46)</f>
        <v>0</v>
      </c>
      <c r="D47" s="430" t="str">
        <f t="shared" si="3"/>
        <v/>
      </c>
    </row>
    <row r="48" spans="1:4">
      <c r="A48" s="584" t="s">
        <v>521</v>
      </c>
      <c r="B48" s="585"/>
      <c r="C48" s="585"/>
      <c r="D48" s="575"/>
    </row>
    <row r="49" spans="1:4">
      <c r="A49" s="576" t="s">
        <v>138</v>
      </c>
      <c r="B49" s="577"/>
      <c r="C49" s="465"/>
      <c r="D49" s="430" t="str">
        <f t="shared" ref="D49:D53" si="4">IF(C49&gt;0,C49/$B$3,"")</f>
        <v/>
      </c>
    </row>
    <row r="50" spans="1:4">
      <c r="A50" s="576" t="s">
        <v>143</v>
      </c>
      <c r="B50" s="493"/>
      <c r="C50" s="470"/>
      <c r="D50" s="430" t="str">
        <f t="shared" si="4"/>
        <v/>
      </c>
    </row>
    <row r="51" spans="1:4">
      <c r="A51" s="586" t="s">
        <v>255</v>
      </c>
      <c r="B51" s="587"/>
      <c r="C51" s="588"/>
      <c r="D51" s="430" t="str">
        <f t="shared" si="4"/>
        <v/>
      </c>
    </row>
    <row r="52" spans="1:4">
      <c r="A52" s="576" t="s">
        <v>144</v>
      </c>
      <c r="B52" s="493"/>
      <c r="C52" s="470"/>
      <c r="D52" s="430" t="str">
        <f t="shared" si="4"/>
        <v/>
      </c>
    </row>
    <row r="53" spans="1:4">
      <c r="A53" s="576" t="s">
        <v>522</v>
      </c>
      <c r="B53" s="493"/>
      <c r="C53" s="470"/>
      <c r="D53" s="430" t="str">
        <f t="shared" si="4"/>
        <v/>
      </c>
    </row>
    <row r="54" spans="1:4">
      <c r="A54" s="463" t="s">
        <v>523</v>
      </c>
      <c r="B54" s="493"/>
      <c r="C54" s="84">
        <f>SUM(C49:C53)</f>
        <v>0</v>
      </c>
      <c r="D54" s="84">
        <f>SUM(D49:D53)</f>
        <v>0</v>
      </c>
    </row>
    <row r="55" spans="1:4">
      <c r="A55" s="584" t="s">
        <v>524</v>
      </c>
      <c r="B55" s="589"/>
      <c r="C55" s="589"/>
      <c r="D55" s="575"/>
    </row>
    <row r="56" spans="1:4">
      <c r="A56" s="576" t="s">
        <v>525</v>
      </c>
      <c r="B56" s="577"/>
      <c r="C56" s="465"/>
      <c r="D56" s="430" t="str">
        <f t="shared" ref="D56:D71" si="5">IF(C56&gt;0,C56/$B$3,"")</f>
        <v/>
      </c>
    </row>
    <row r="57" spans="1:4">
      <c r="A57" s="576" t="s">
        <v>526</v>
      </c>
      <c r="B57" s="493"/>
      <c r="C57" s="470"/>
      <c r="D57" s="430" t="str">
        <f t="shared" si="5"/>
        <v/>
      </c>
    </row>
    <row r="58" spans="1:4">
      <c r="A58" s="576" t="s">
        <v>527</v>
      </c>
      <c r="B58" s="493"/>
      <c r="C58" s="590"/>
      <c r="D58" s="430" t="str">
        <f t="shared" si="5"/>
        <v/>
      </c>
    </row>
    <row r="59" spans="1:4">
      <c r="A59" s="576" t="s">
        <v>160</v>
      </c>
      <c r="B59" s="493"/>
      <c r="C59" s="470"/>
      <c r="D59" s="430" t="str">
        <f t="shared" si="5"/>
        <v/>
      </c>
    </row>
    <row r="60" spans="1:4">
      <c r="A60" s="576" t="s">
        <v>528</v>
      </c>
      <c r="B60" s="493"/>
      <c r="C60" s="470"/>
      <c r="D60" s="430" t="str">
        <f t="shared" si="5"/>
        <v/>
      </c>
    </row>
    <row r="61" spans="1:4">
      <c r="A61" s="576" t="s">
        <v>529</v>
      </c>
      <c r="B61" s="493"/>
      <c r="C61" s="590"/>
      <c r="D61" s="430" t="str">
        <f t="shared" si="5"/>
        <v/>
      </c>
    </row>
    <row r="62" spans="1:4">
      <c r="A62" s="576" t="s">
        <v>530</v>
      </c>
      <c r="B62" s="493"/>
      <c r="C62" s="470"/>
      <c r="D62" s="430" t="str">
        <f t="shared" si="5"/>
        <v/>
      </c>
    </row>
    <row r="63" spans="1:4">
      <c r="A63" s="576" t="s">
        <v>531</v>
      </c>
      <c r="B63" s="493"/>
      <c r="C63" s="470"/>
      <c r="D63" s="430" t="str">
        <f t="shared" si="5"/>
        <v/>
      </c>
    </row>
    <row r="64" spans="1:4">
      <c r="A64" s="582" t="s">
        <v>532</v>
      </c>
      <c r="B64" s="493"/>
      <c r="C64" s="590"/>
      <c r="D64" s="430" t="str">
        <f t="shared" si="5"/>
        <v/>
      </c>
    </row>
    <row r="65" spans="1:4">
      <c r="A65" s="586" t="s">
        <v>533</v>
      </c>
      <c r="B65" s="591"/>
      <c r="C65" s="592"/>
      <c r="D65" s="430" t="str">
        <f t="shared" si="5"/>
        <v/>
      </c>
    </row>
    <row r="66" spans="1:4">
      <c r="A66" s="586" t="s">
        <v>534</v>
      </c>
      <c r="B66" s="591"/>
      <c r="C66" s="592"/>
      <c r="D66" s="430" t="str">
        <f t="shared" si="5"/>
        <v/>
      </c>
    </row>
    <row r="67" spans="1:4">
      <c r="A67" s="586" t="s">
        <v>535</v>
      </c>
      <c r="B67" s="591"/>
      <c r="C67" s="592"/>
      <c r="D67" s="430" t="str">
        <f t="shared" si="5"/>
        <v/>
      </c>
    </row>
    <row r="68" spans="1:4">
      <c r="A68" s="586" t="s">
        <v>536</v>
      </c>
      <c r="B68" s="591"/>
      <c r="C68" s="592"/>
      <c r="D68" s="430" t="str">
        <f t="shared" si="5"/>
        <v/>
      </c>
    </row>
    <row r="69" spans="1:4" ht="27">
      <c r="A69" s="582" t="s">
        <v>537</v>
      </c>
      <c r="B69" s="493"/>
      <c r="C69" s="470"/>
      <c r="D69" s="430" t="str">
        <f t="shared" si="5"/>
        <v/>
      </c>
    </row>
    <row r="70" spans="1:4">
      <c r="A70" s="582" t="s">
        <v>538</v>
      </c>
      <c r="B70" s="493"/>
      <c r="C70" s="470"/>
      <c r="D70" s="430" t="str">
        <f t="shared" si="5"/>
        <v/>
      </c>
    </row>
    <row r="71" spans="1:4">
      <c r="A71" s="576" t="s">
        <v>539</v>
      </c>
      <c r="B71" s="493"/>
      <c r="C71" s="470"/>
      <c r="D71" s="430" t="str">
        <f t="shared" si="5"/>
        <v/>
      </c>
    </row>
    <row r="72" spans="1:4">
      <c r="A72" s="463" t="s">
        <v>540</v>
      </c>
      <c r="B72" s="31"/>
      <c r="C72" s="84">
        <f>SUM(C56:C71)</f>
        <v>0</v>
      </c>
      <c r="D72" s="84">
        <f>SUM(D56:D71)</f>
        <v>0</v>
      </c>
    </row>
    <row r="73" spans="1:4">
      <c r="A73" s="581" t="s">
        <v>541</v>
      </c>
      <c r="B73" s="579"/>
      <c r="C73" s="580"/>
      <c r="D73" s="575"/>
    </row>
    <row r="74" spans="1:4">
      <c r="A74" s="576" t="s">
        <v>542</v>
      </c>
      <c r="B74" s="493"/>
      <c r="C74" s="470"/>
      <c r="D74" s="430" t="str">
        <f t="shared" ref="D74" si="6">IF(C74&gt;0,C74/$B$3,"")</f>
        <v/>
      </c>
    </row>
    <row r="75" spans="1:4">
      <c r="A75" s="463" t="s">
        <v>543</v>
      </c>
      <c r="B75" s="31"/>
      <c r="C75" s="84">
        <f>SUM(C74)</f>
        <v>0</v>
      </c>
      <c r="D75" s="84">
        <f>SUM(D74)</f>
        <v>0</v>
      </c>
    </row>
    <row r="76" spans="1:4" ht="15.6">
      <c r="A76" s="593" t="s">
        <v>544</v>
      </c>
      <c r="B76" s="594"/>
      <c r="C76" s="595">
        <f>SUM(C72,C54,C47,C42,C38,C27,C9,C75)</f>
        <v>0</v>
      </c>
      <c r="D76" s="595">
        <f>SUM(D72,D54,D47,D42,D38,D27,D9,D75)</f>
        <v>0</v>
      </c>
    </row>
    <row r="77" spans="1:4">
      <c r="A77" s="430"/>
      <c r="B77" s="430"/>
      <c r="C77" s="430"/>
      <c r="D77" s="430"/>
    </row>
    <row r="78" spans="1:4">
      <c r="A78" s="430"/>
      <c r="B78" s="430"/>
      <c r="C78" s="430"/>
      <c r="D78" s="430"/>
    </row>
    <row r="79" spans="1:4">
      <c r="A79" s="430"/>
      <c r="B79" s="430"/>
      <c r="C79" s="430"/>
      <c r="D79" s="430"/>
    </row>
    <row r="80" spans="1:4">
      <c r="A80" s="430"/>
      <c r="B80" s="430"/>
      <c r="C80" s="430"/>
      <c r="D80" s="430"/>
    </row>
    <row r="81" spans="1:4" ht="27">
      <c r="A81" s="569" t="s">
        <v>545</v>
      </c>
      <c r="B81" s="571"/>
      <c r="C81" s="570" t="s">
        <v>477</v>
      </c>
      <c r="D81" s="571" t="s">
        <v>478</v>
      </c>
    </row>
    <row r="82" spans="1:4">
      <c r="A82" s="596" t="s">
        <v>546</v>
      </c>
      <c r="B82" s="597"/>
      <c r="C82" s="598"/>
      <c r="D82" s="597"/>
    </row>
    <row r="83" spans="1:4">
      <c r="A83" s="576" t="s">
        <v>547</v>
      </c>
      <c r="B83" s="434"/>
      <c r="C83" s="470"/>
      <c r="D83" s="430" t="str">
        <f t="shared" ref="D83:D96" si="7">IF(C83&gt;0,C83/$B$3,"")</f>
        <v/>
      </c>
    </row>
    <row r="84" spans="1:4">
      <c r="A84" s="576" t="s">
        <v>548</v>
      </c>
      <c r="B84" s="434"/>
      <c r="C84" s="470"/>
      <c r="D84" s="430" t="str">
        <f t="shared" si="7"/>
        <v/>
      </c>
    </row>
    <row r="85" spans="1:4">
      <c r="A85" s="470" t="s">
        <v>549</v>
      </c>
      <c r="B85" s="434"/>
      <c r="C85" s="592"/>
      <c r="D85" s="430" t="str">
        <f t="shared" si="7"/>
        <v/>
      </c>
    </row>
    <row r="86" spans="1:4">
      <c r="A86" s="463" t="s">
        <v>550</v>
      </c>
      <c r="B86" s="84"/>
      <c r="C86" s="84">
        <f>SUM(C83:C85)</f>
        <v>0</v>
      </c>
      <c r="D86" s="430" t="str">
        <f t="shared" si="7"/>
        <v/>
      </c>
    </row>
    <row r="87" spans="1:4">
      <c r="A87" s="596" t="s">
        <v>551</v>
      </c>
      <c r="B87" s="597"/>
      <c r="C87" s="598"/>
      <c r="D87" s="597"/>
    </row>
    <row r="88" spans="1:4">
      <c r="A88" s="470" t="s">
        <v>552</v>
      </c>
      <c r="B88" s="434"/>
      <c r="C88" s="470"/>
      <c r="D88" s="430" t="str">
        <f t="shared" si="7"/>
        <v/>
      </c>
    </row>
    <row r="89" spans="1:4">
      <c r="A89" s="470" t="s">
        <v>552</v>
      </c>
      <c r="B89" s="434"/>
      <c r="C89" s="470"/>
      <c r="D89" s="430" t="str">
        <f t="shared" si="7"/>
        <v/>
      </c>
    </row>
    <row r="90" spans="1:4">
      <c r="A90" s="470" t="s">
        <v>552</v>
      </c>
      <c r="B90" s="434"/>
      <c r="C90" s="470"/>
      <c r="D90" s="430" t="str">
        <f t="shared" si="7"/>
        <v/>
      </c>
    </row>
    <row r="91" spans="1:4">
      <c r="A91" s="463" t="s">
        <v>553</v>
      </c>
      <c r="B91" s="84"/>
      <c r="C91" s="84">
        <f>SUM(C88:C90)</f>
        <v>0</v>
      </c>
      <c r="D91" s="430" t="str">
        <f t="shared" si="7"/>
        <v/>
      </c>
    </row>
    <row r="92" spans="1:4">
      <c r="A92" s="596" t="s">
        <v>554</v>
      </c>
      <c r="B92" s="597"/>
      <c r="C92" s="598"/>
      <c r="D92" s="597"/>
    </row>
    <row r="93" spans="1:4">
      <c r="A93" s="576" t="s">
        <v>555</v>
      </c>
      <c r="B93" s="434"/>
      <c r="C93" s="470"/>
      <c r="D93" s="430" t="str">
        <f t="shared" si="7"/>
        <v/>
      </c>
    </row>
    <row r="94" spans="1:4">
      <c r="A94" s="576" t="s">
        <v>556</v>
      </c>
      <c r="B94" s="434"/>
      <c r="C94" s="470"/>
      <c r="D94" s="430" t="str">
        <f t="shared" si="7"/>
        <v/>
      </c>
    </row>
    <row r="95" spans="1:4">
      <c r="A95" s="576"/>
      <c r="B95" s="434"/>
      <c r="C95" s="599"/>
      <c r="D95" s="430" t="str">
        <f t="shared" si="7"/>
        <v/>
      </c>
    </row>
    <row r="96" spans="1:4">
      <c r="A96" s="463" t="s">
        <v>557</v>
      </c>
      <c r="B96" s="84"/>
      <c r="C96" s="84">
        <f>SUM(C93:C95)</f>
        <v>0</v>
      </c>
      <c r="D96" s="430" t="str">
        <f t="shared" si="7"/>
        <v/>
      </c>
    </row>
    <row r="97" spans="1:4">
      <c r="A97" s="463"/>
      <c r="B97" s="84"/>
      <c r="C97" s="84"/>
      <c r="D97" s="84"/>
    </row>
    <row r="98" spans="1:4" ht="15.6">
      <c r="A98" s="600" t="s">
        <v>558</v>
      </c>
      <c r="B98" s="601"/>
      <c r="C98" s="602"/>
      <c r="D98" s="601" t="str">
        <f>IF(C91&gt;0,'[1]19 30 Year Pro Forma'!C27/'[1]18 Operating Budget'!C91,"")</f>
        <v/>
      </c>
    </row>
    <row r="99" spans="1:4" ht="15.6">
      <c r="A99" s="603"/>
      <c r="B99" s="604"/>
      <c r="C99" s="565"/>
      <c r="D99" s="604"/>
    </row>
    <row r="100" spans="1:4">
      <c r="A100" s="750" t="s">
        <v>559</v>
      </c>
      <c r="B100" s="750"/>
      <c r="C100" s="750"/>
      <c r="D100" s="750"/>
    </row>
  </sheetData>
  <mergeCells count="2">
    <mergeCell ref="B1:D1"/>
    <mergeCell ref="A100:D10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C94F4-5C29-4504-A130-4C4942654E5F}">
  <dimension ref="A1:AF40"/>
  <sheetViews>
    <sheetView workbookViewId="0">
      <selection activeCell="B41" sqref="B41"/>
    </sheetView>
  </sheetViews>
  <sheetFormatPr defaultRowHeight="14.4"/>
  <cols>
    <col min="1" max="1" width="53.109375" customWidth="1"/>
    <col min="2" max="2" width="26.6640625" customWidth="1"/>
  </cols>
  <sheetData>
    <row r="1" spans="1:32" ht="15.6">
      <c r="A1" s="492" t="s">
        <v>587</v>
      </c>
      <c r="B1" s="605"/>
      <c r="C1" s="430"/>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c r="AD1" s="430"/>
      <c r="AE1" s="430"/>
      <c r="AF1" s="430"/>
    </row>
    <row r="2" spans="1:32" ht="15" thickBot="1">
      <c r="A2" s="577"/>
      <c r="B2" s="577"/>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row>
    <row r="3" spans="1:32" ht="15" thickBot="1">
      <c r="A3" s="606" t="s">
        <v>339</v>
      </c>
      <c r="B3" s="751">
        <v>0</v>
      </c>
      <c r="C3" s="752"/>
      <c r="D3" s="752"/>
      <c r="E3" s="752"/>
      <c r="F3" s="607"/>
      <c r="G3" s="607"/>
      <c r="H3" s="607"/>
      <c r="I3" s="607"/>
      <c r="J3" s="607"/>
      <c r="K3" s="607"/>
      <c r="L3" s="607"/>
      <c r="M3" s="607"/>
      <c r="N3" s="607"/>
      <c r="O3" s="607"/>
      <c r="P3" s="607"/>
      <c r="Q3" s="607"/>
      <c r="R3" s="607"/>
      <c r="S3" s="607"/>
      <c r="T3" s="607"/>
      <c r="U3" s="607"/>
      <c r="V3" s="607"/>
      <c r="W3" s="607"/>
      <c r="X3" s="607"/>
      <c r="Y3" s="607"/>
      <c r="Z3" s="607"/>
      <c r="AA3" s="607"/>
      <c r="AB3" s="607"/>
      <c r="AC3" s="607"/>
      <c r="AD3" s="607"/>
      <c r="AE3" s="607"/>
      <c r="AF3" s="607"/>
    </row>
    <row r="4" spans="1:32" ht="15" thickBot="1">
      <c r="A4" s="608" t="s">
        <v>237</v>
      </c>
      <c r="B4" s="751">
        <v>0</v>
      </c>
      <c r="C4" s="752"/>
      <c r="D4" s="752"/>
      <c r="E4" s="752"/>
      <c r="F4" s="607"/>
      <c r="G4" s="607"/>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7"/>
    </row>
    <row r="5" spans="1:32" ht="15" thickBot="1">
      <c r="A5" s="609" t="s">
        <v>344</v>
      </c>
      <c r="B5" s="751">
        <v>0</v>
      </c>
      <c r="C5" s="752"/>
      <c r="D5" s="752"/>
      <c r="E5" s="752"/>
      <c r="F5" s="607"/>
      <c r="G5" s="607"/>
      <c r="H5" s="607"/>
      <c r="I5" s="607"/>
      <c r="J5" s="607"/>
      <c r="K5" s="607"/>
      <c r="L5" s="607"/>
      <c r="M5" s="607"/>
      <c r="N5" s="607"/>
      <c r="O5" s="607"/>
      <c r="P5" s="607"/>
      <c r="Q5" s="607"/>
      <c r="R5" s="607"/>
      <c r="S5" s="607"/>
      <c r="T5" s="607"/>
      <c r="U5" s="607"/>
      <c r="V5" s="607"/>
      <c r="W5" s="607"/>
      <c r="X5" s="607"/>
      <c r="Y5" s="607"/>
      <c r="Z5" s="607"/>
      <c r="AA5" s="607"/>
      <c r="AB5" s="607"/>
      <c r="AC5" s="607"/>
      <c r="AD5" s="607"/>
      <c r="AE5" s="607"/>
      <c r="AF5" s="607"/>
    </row>
    <row r="6" spans="1:32">
      <c r="A6" s="607"/>
      <c r="B6" s="607"/>
      <c r="C6" s="607"/>
      <c r="D6" s="607"/>
      <c r="E6" s="607"/>
      <c r="F6" s="607"/>
      <c r="G6" s="607"/>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row>
    <row r="7" spans="1:32">
      <c r="A7" s="607"/>
      <c r="B7" s="607"/>
      <c r="C7" s="607"/>
      <c r="D7" s="607"/>
      <c r="E7" s="607"/>
      <c r="F7" s="607"/>
      <c r="G7" s="607"/>
      <c r="H7" s="607"/>
      <c r="I7" s="607"/>
      <c r="J7" s="607"/>
      <c r="K7" s="607"/>
      <c r="L7" s="607"/>
      <c r="M7" s="607"/>
      <c r="N7" s="607"/>
      <c r="O7" s="607"/>
      <c r="P7" s="607"/>
      <c r="Q7" s="607"/>
      <c r="R7" s="607"/>
      <c r="S7" s="607"/>
      <c r="T7" s="607"/>
      <c r="U7" s="607"/>
      <c r="V7" s="607"/>
      <c r="W7" s="607"/>
      <c r="X7" s="607"/>
      <c r="Y7" s="607"/>
      <c r="Z7" s="607"/>
      <c r="AA7" s="607"/>
      <c r="AB7" s="607"/>
      <c r="AC7" s="607"/>
      <c r="AD7" s="607"/>
      <c r="AE7" s="607"/>
      <c r="AF7" s="607"/>
    </row>
    <row r="8" spans="1:32">
      <c r="A8" s="607"/>
      <c r="B8" s="607"/>
      <c r="C8" s="607"/>
      <c r="D8" s="607"/>
      <c r="E8" s="607"/>
      <c r="F8" s="607"/>
      <c r="G8" s="607"/>
      <c r="H8" s="607"/>
      <c r="I8" s="607"/>
      <c r="J8" s="607"/>
      <c r="K8" s="607"/>
      <c r="L8" s="607"/>
      <c r="M8" s="607"/>
      <c r="N8" s="607"/>
      <c r="O8" s="607"/>
      <c r="P8" s="607"/>
      <c r="Q8" s="607"/>
      <c r="R8" s="607"/>
      <c r="S8" s="607"/>
      <c r="T8" s="607"/>
      <c r="U8" s="607"/>
      <c r="V8" s="607"/>
      <c r="W8" s="607"/>
      <c r="X8" s="607"/>
      <c r="Y8" s="607"/>
      <c r="Z8" s="607"/>
      <c r="AA8" s="607"/>
      <c r="AB8" s="607"/>
      <c r="AC8" s="607"/>
      <c r="AD8" s="607"/>
      <c r="AE8" s="607"/>
      <c r="AF8" s="607"/>
    </row>
    <row r="9" spans="1:32">
      <c r="A9" s="607"/>
      <c r="B9" s="607"/>
      <c r="C9" s="607"/>
      <c r="D9" s="607"/>
      <c r="E9" s="607"/>
      <c r="F9" s="607"/>
      <c r="G9" s="607"/>
      <c r="H9" s="607"/>
      <c r="I9" s="607"/>
      <c r="J9" s="607"/>
      <c r="K9" s="607"/>
      <c r="L9" s="607"/>
      <c r="M9" s="607"/>
      <c r="N9" s="607"/>
      <c r="O9" s="607"/>
      <c r="P9" s="607"/>
      <c r="Q9" s="607"/>
      <c r="R9" s="607"/>
      <c r="S9" s="607"/>
      <c r="T9" s="607"/>
      <c r="U9" s="607"/>
      <c r="V9" s="607"/>
      <c r="W9" s="607"/>
      <c r="X9" s="607"/>
      <c r="Y9" s="607"/>
      <c r="Z9" s="607"/>
      <c r="AA9" s="607"/>
      <c r="AB9" s="607"/>
      <c r="AC9" s="607"/>
      <c r="AD9" s="607"/>
      <c r="AE9" s="607"/>
      <c r="AF9" s="607"/>
    </row>
    <row r="10" spans="1:32">
      <c r="A10" s="610" t="s">
        <v>560</v>
      </c>
      <c r="B10" s="611"/>
      <c r="C10" s="612"/>
      <c r="D10" s="611">
        <f>C10+1</f>
        <v>1</v>
      </c>
      <c r="E10" s="611">
        <f t="shared" ref="E10:AF10" si="0">D10+1</f>
        <v>2</v>
      </c>
      <c r="F10" s="611">
        <f t="shared" si="0"/>
        <v>3</v>
      </c>
      <c r="G10" s="611">
        <f t="shared" si="0"/>
        <v>4</v>
      </c>
      <c r="H10" s="611">
        <f t="shared" si="0"/>
        <v>5</v>
      </c>
      <c r="I10" s="611">
        <f t="shared" si="0"/>
        <v>6</v>
      </c>
      <c r="J10" s="611">
        <f t="shared" si="0"/>
        <v>7</v>
      </c>
      <c r="K10" s="611">
        <f t="shared" si="0"/>
        <v>8</v>
      </c>
      <c r="L10" s="611">
        <f t="shared" si="0"/>
        <v>9</v>
      </c>
      <c r="M10" s="611">
        <f t="shared" si="0"/>
        <v>10</v>
      </c>
      <c r="N10" s="611">
        <f t="shared" si="0"/>
        <v>11</v>
      </c>
      <c r="O10" s="611">
        <f t="shared" si="0"/>
        <v>12</v>
      </c>
      <c r="P10" s="611">
        <f t="shared" si="0"/>
        <v>13</v>
      </c>
      <c r="Q10" s="611">
        <f t="shared" si="0"/>
        <v>14</v>
      </c>
      <c r="R10" s="611">
        <f t="shared" si="0"/>
        <v>15</v>
      </c>
      <c r="S10" s="611">
        <f t="shared" si="0"/>
        <v>16</v>
      </c>
      <c r="T10" s="611">
        <f t="shared" si="0"/>
        <v>17</v>
      </c>
      <c r="U10" s="611">
        <f t="shared" si="0"/>
        <v>18</v>
      </c>
      <c r="V10" s="611">
        <f t="shared" si="0"/>
        <v>19</v>
      </c>
      <c r="W10" s="611">
        <f t="shared" si="0"/>
        <v>20</v>
      </c>
      <c r="X10" s="611">
        <f t="shared" si="0"/>
        <v>21</v>
      </c>
      <c r="Y10" s="611">
        <f t="shared" si="0"/>
        <v>22</v>
      </c>
      <c r="Z10" s="611">
        <f t="shared" si="0"/>
        <v>23</v>
      </c>
      <c r="AA10" s="611">
        <f t="shared" si="0"/>
        <v>24</v>
      </c>
      <c r="AB10" s="611">
        <f t="shared" si="0"/>
        <v>25</v>
      </c>
      <c r="AC10" s="611">
        <f t="shared" si="0"/>
        <v>26</v>
      </c>
      <c r="AD10" s="611">
        <f t="shared" si="0"/>
        <v>27</v>
      </c>
      <c r="AE10" s="611">
        <f t="shared" si="0"/>
        <v>28</v>
      </c>
      <c r="AF10" s="611">
        <f t="shared" si="0"/>
        <v>29</v>
      </c>
    </row>
    <row r="11" spans="1:32">
      <c r="A11" s="613"/>
      <c r="B11" s="614" t="s">
        <v>561</v>
      </c>
      <c r="C11" s="615">
        <v>1</v>
      </c>
      <c r="D11" s="615">
        <f t="shared" ref="D11:AF11" si="1">C11+1</f>
        <v>2</v>
      </c>
      <c r="E11" s="615">
        <f t="shared" si="1"/>
        <v>3</v>
      </c>
      <c r="F11" s="615">
        <f t="shared" si="1"/>
        <v>4</v>
      </c>
      <c r="G11" s="615">
        <f t="shared" si="1"/>
        <v>5</v>
      </c>
      <c r="H11" s="615">
        <f t="shared" si="1"/>
        <v>6</v>
      </c>
      <c r="I11" s="615">
        <f t="shared" si="1"/>
        <v>7</v>
      </c>
      <c r="J11" s="615">
        <f t="shared" si="1"/>
        <v>8</v>
      </c>
      <c r="K11" s="615">
        <f t="shared" si="1"/>
        <v>9</v>
      </c>
      <c r="L11" s="615">
        <f t="shared" si="1"/>
        <v>10</v>
      </c>
      <c r="M11" s="615">
        <f t="shared" si="1"/>
        <v>11</v>
      </c>
      <c r="N11" s="615">
        <f t="shared" si="1"/>
        <v>12</v>
      </c>
      <c r="O11" s="615">
        <f t="shared" si="1"/>
        <v>13</v>
      </c>
      <c r="P11" s="615">
        <f t="shared" si="1"/>
        <v>14</v>
      </c>
      <c r="Q11" s="615">
        <f t="shared" si="1"/>
        <v>15</v>
      </c>
      <c r="R11" s="615">
        <f t="shared" si="1"/>
        <v>16</v>
      </c>
      <c r="S11" s="615">
        <f t="shared" si="1"/>
        <v>17</v>
      </c>
      <c r="T11" s="615">
        <f t="shared" si="1"/>
        <v>18</v>
      </c>
      <c r="U11" s="615">
        <f t="shared" si="1"/>
        <v>19</v>
      </c>
      <c r="V11" s="615">
        <f t="shared" si="1"/>
        <v>20</v>
      </c>
      <c r="W11" s="615">
        <f t="shared" si="1"/>
        <v>21</v>
      </c>
      <c r="X11" s="615">
        <f t="shared" si="1"/>
        <v>22</v>
      </c>
      <c r="Y11" s="615">
        <f t="shared" si="1"/>
        <v>23</v>
      </c>
      <c r="Z11" s="615">
        <f t="shared" si="1"/>
        <v>24</v>
      </c>
      <c r="AA11" s="615">
        <f t="shared" si="1"/>
        <v>25</v>
      </c>
      <c r="AB11" s="615">
        <f t="shared" si="1"/>
        <v>26</v>
      </c>
      <c r="AC11" s="615">
        <f t="shared" si="1"/>
        <v>27</v>
      </c>
      <c r="AD11" s="615">
        <f t="shared" si="1"/>
        <v>28</v>
      </c>
      <c r="AE11" s="615">
        <f t="shared" si="1"/>
        <v>29</v>
      </c>
      <c r="AF11" s="615">
        <f t="shared" si="1"/>
        <v>30</v>
      </c>
    </row>
    <row r="12" spans="1:32">
      <c r="A12" s="610" t="s">
        <v>562</v>
      </c>
      <c r="B12" s="616"/>
      <c r="C12" s="610">
        <f>'[1]20 Aff Rents'!M45</f>
        <v>0</v>
      </c>
      <c r="D12" s="610">
        <f>$C$12*(1+$B$12)</f>
        <v>0</v>
      </c>
      <c r="E12" s="610">
        <f>D12*(1+$B$12)</f>
        <v>0</v>
      </c>
      <c r="F12" s="610">
        <f t="shared" ref="F12:AF12" si="2">E12*(1+$B$12)</f>
        <v>0</v>
      </c>
      <c r="G12" s="610">
        <f t="shared" si="2"/>
        <v>0</v>
      </c>
      <c r="H12" s="610">
        <f t="shared" si="2"/>
        <v>0</v>
      </c>
      <c r="I12" s="610">
        <f t="shared" si="2"/>
        <v>0</v>
      </c>
      <c r="J12" s="610">
        <f t="shared" si="2"/>
        <v>0</v>
      </c>
      <c r="K12" s="610">
        <f t="shared" si="2"/>
        <v>0</v>
      </c>
      <c r="L12" s="610">
        <f t="shared" si="2"/>
        <v>0</v>
      </c>
      <c r="M12" s="610">
        <f t="shared" si="2"/>
        <v>0</v>
      </c>
      <c r="N12" s="610">
        <f t="shared" si="2"/>
        <v>0</v>
      </c>
      <c r="O12" s="610">
        <f t="shared" si="2"/>
        <v>0</v>
      </c>
      <c r="P12" s="610">
        <f t="shared" si="2"/>
        <v>0</v>
      </c>
      <c r="Q12" s="610">
        <f t="shared" si="2"/>
        <v>0</v>
      </c>
      <c r="R12" s="610">
        <f t="shared" si="2"/>
        <v>0</v>
      </c>
      <c r="S12" s="610">
        <f t="shared" si="2"/>
        <v>0</v>
      </c>
      <c r="T12" s="610">
        <f t="shared" si="2"/>
        <v>0</v>
      </c>
      <c r="U12" s="610">
        <f t="shared" si="2"/>
        <v>0</v>
      </c>
      <c r="V12" s="610">
        <f t="shared" si="2"/>
        <v>0</v>
      </c>
      <c r="W12" s="610">
        <f t="shared" si="2"/>
        <v>0</v>
      </c>
      <c r="X12" s="610">
        <f t="shared" si="2"/>
        <v>0</v>
      </c>
      <c r="Y12" s="610">
        <f t="shared" si="2"/>
        <v>0</v>
      </c>
      <c r="Z12" s="610">
        <f t="shared" si="2"/>
        <v>0</v>
      </c>
      <c r="AA12" s="610">
        <f t="shared" si="2"/>
        <v>0</v>
      </c>
      <c r="AB12" s="610">
        <f t="shared" si="2"/>
        <v>0</v>
      </c>
      <c r="AC12" s="610">
        <f t="shared" si="2"/>
        <v>0</v>
      </c>
      <c r="AD12" s="610">
        <f t="shared" si="2"/>
        <v>0</v>
      </c>
      <c r="AE12" s="610">
        <f t="shared" si="2"/>
        <v>0</v>
      </c>
      <c r="AF12" s="610">
        <f t="shared" si="2"/>
        <v>0</v>
      </c>
    </row>
    <row r="13" spans="1:32">
      <c r="A13" s="617" t="s">
        <v>563</v>
      </c>
      <c r="B13" s="616"/>
      <c r="C13" s="618">
        <v>0</v>
      </c>
      <c r="D13" s="619">
        <f>$C$13*(1+$B$13)</f>
        <v>0</v>
      </c>
      <c r="E13" s="619">
        <f t="shared" ref="E13:AF13" si="3">$C$13*(1+$B$13)</f>
        <v>0</v>
      </c>
      <c r="F13" s="619">
        <f t="shared" si="3"/>
        <v>0</v>
      </c>
      <c r="G13" s="619">
        <f t="shared" si="3"/>
        <v>0</v>
      </c>
      <c r="H13" s="619">
        <f t="shared" si="3"/>
        <v>0</v>
      </c>
      <c r="I13" s="619">
        <f t="shared" si="3"/>
        <v>0</v>
      </c>
      <c r="J13" s="619">
        <f t="shared" si="3"/>
        <v>0</v>
      </c>
      <c r="K13" s="619">
        <f t="shared" si="3"/>
        <v>0</v>
      </c>
      <c r="L13" s="619">
        <f t="shared" si="3"/>
        <v>0</v>
      </c>
      <c r="M13" s="619">
        <f t="shared" si="3"/>
        <v>0</v>
      </c>
      <c r="N13" s="619">
        <f t="shared" si="3"/>
        <v>0</v>
      </c>
      <c r="O13" s="619">
        <f t="shared" si="3"/>
        <v>0</v>
      </c>
      <c r="P13" s="619">
        <f t="shared" si="3"/>
        <v>0</v>
      </c>
      <c r="Q13" s="619">
        <f t="shared" si="3"/>
        <v>0</v>
      </c>
      <c r="R13" s="619">
        <f t="shared" si="3"/>
        <v>0</v>
      </c>
      <c r="S13" s="619">
        <f t="shared" si="3"/>
        <v>0</v>
      </c>
      <c r="T13" s="619">
        <f t="shared" si="3"/>
        <v>0</v>
      </c>
      <c r="U13" s="619">
        <f t="shared" si="3"/>
        <v>0</v>
      </c>
      <c r="V13" s="619">
        <f t="shared" si="3"/>
        <v>0</v>
      </c>
      <c r="W13" s="619">
        <f t="shared" si="3"/>
        <v>0</v>
      </c>
      <c r="X13" s="619">
        <f t="shared" si="3"/>
        <v>0</v>
      </c>
      <c r="Y13" s="619">
        <f t="shared" si="3"/>
        <v>0</v>
      </c>
      <c r="Z13" s="619">
        <f t="shared" si="3"/>
        <v>0</v>
      </c>
      <c r="AA13" s="619">
        <f t="shared" si="3"/>
        <v>0</v>
      </c>
      <c r="AB13" s="619">
        <f t="shared" si="3"/>
        <v>0</v>
      </c>
      <c r="AC13" s="619">
        <f t="shared" si="3"/>
        <v>0</v>
      </c>
      <c r="AD13" s="619">
        <f t="shared" si="3"/>
        <v>0</v>
      </c>
      <c r="AE13" s="619">
        <f t="shared" si="3"/>
        <v>0</v>
      </c>
      <c r="AF13" s="619">
        <f t="shared" si="3"/>
        <v>0</v>
      </c>
    </row>
    <row r="14" spans="1:32">
      <c r="A14" s="620" t="s">
        <v>564</v>
      </c>
      <c r="B14" s="621"/>
      <c r="C14" s="618">
        <v>0</v>
      </c>
      <c r="D14" s="619">
        <f>$C$14*(1+$B$14)</f>
        <v>0</v>
      </c>
      <c r="E14" s="610">
        <f>D14*(1+$B$14)</f>
        <v>0</v>
      </c>
      <c r="F14" s="610">
        <f t="shared" ref="F14:AF14" si="4">E14*(1+$B$14)</f>
        <v>0</v>
      </c>
      <c r="G14" s="610">
        <f t="shared" si="4"/>
        <v>0</v>
      </c>
      <c r="H14" s="610">
        <f t="shared" si="4"/>
        <v>0</v>
      </c>
      <c r="I14" s="610">
        <f t="shared" si="4"/>
        <v>0</v>
      </c>
      <c r="J14" s="610">
        <f t="shared" si="4"/>
        <v>0</v>
      </c>
      <c r="K14" s="610">
        <f t="shared" si="4"/>
        <v>0</v>
      </c>
      <c r="L14" s="610">
        <f t="shared" si="4"/>
        <v>0</v>
      </c>
      <c r="M14" s="610">
        <f t="shared" si="4"/>
        <v>0</v>
      </c>
      <c r="N14" s="610">
        <f t="shared" si="4"/>
        <v>0</v>
      </c>
      <c r="O14" s="610">
        <f t="shared" si="4"/>
        <v>0</v>
      </c>
      <c r="P14" s="610">
        <f t="shared" si="4"/>
        <v>0</v>
      </c>
      <c r="Q14" s="610">
        <f t="shared" si="4"/>
        <v>0</v>
      </c>
      <c r="R14" s="610">
        <f t="shared" si="4"/>
        <v>0</v>
      </c>
      <c r="S14" s="610">
        <f t="shared" si="4"/>
        <v>0</v>
      </c>
      <c r="T14" s="610">
        <f t="shared" si="4"/>
        <v>0</v>
      </c>
      <c r="U14" s="610">
        <f t="shared" si="4"/>
        <v>0</v>
      </c>
      <c r="V14" s="610">
        <f t="shared" si="4"/>
        <v>0</v>
      </c>
      <c r="W14" s="610">
        <f t="shared" si="4"/>
        <v>0</v>
      </c>
      <c r="X14" s="610">
        <f t="shared" si="4"/>
        <v>0</v>
      </c>
      <c r="Y14" s="610">
        <f t="shared" si="4"/>
        <v>0</v>
      </c>
      <c r="Z14" s="610">
        <f t="shared" si="4"/>
        <v>0</v>
      </c>
      <c r="AA14" s="610">
        <f t="shared" si="4"/>
        <v>0</v>
      </c>
      <c r="AB14" s="610">
        <f t="shared" si="4"/>
        <v>0</v>
      </c>
      <c r="AC14" s="610">
        <f t="shared" si="4"/>
        <v>0</v>
      </c>
      <c r="AD14" s="610">
        <f t="shared" si="4"/>
        <v>0</v>
      </c>
      <c r="AE14" s="610">
        <f t="shared" si="4"/>
        <v>0</v>
      </c>
      <c r="AF14" s="610">
        <f t="shared" si="4"/>
        <v>0</v>
      </c>
    </row>
    <row r="15" spans="1:32">
      <c r="A15" s="620" t="s">
        <v>37</v>
      </c>
      <c r="B15" s="621"/>
      <c r="C15" s="618"/>
      <c r="D15" s="619">
        <f>$C$15*(1+$B$15)</f>
        <v>0</v>
      </c>
      <c r="E15" s="610">
        <f>D15*(1+$B$15)</f>
        <v>0</v>
      </c>
      <c r="F15" s="610">
        <f t="shared" ref="F15:AF15" si="5">E15*(1+$B$15)</f>
        <v>0</v>
      </c>
      <c r="G15" s="610">
        <f t="shared" si="5"/>
        <v>0</v>
      </c>
      <c r="H15" s="610">
        <f t="shared" si="5"/>
        <v>0</v>
      </c>
      <c r="I15" s="610">
        <f t="shared" si="5"/>
        <v>0</v>
      </c>
      <c r="J15" s="610">
        <f t="shared" si="5"/>
        <v>0</v>
      </c>
      <c r="K15" s="610">
        <f t="shared" si="5"/>
        <v>0</v>
      </c>
      <c r="L15" s="610">
        <f t="shared" si="5"/>
        <v>0</v>
      </c>
      <c r="M15" s="610">
        <f t="shared" si="5"/>
        <v>0</v>
      </c>
      <c r="N15" s="610">
        <f t="shared" si="5"/>
        <v>0</v>
      </c>
      <c r="O15" s="610">
        <f t="shared" si="5"/>
        <v>0</v>
      </c>
      <c r="P15" s="610">
        <f t="shared" si="5"/>
        <v>0</v>
      </c>
      <c r="Q15" s="610">
        <f t="shared" si="5"/>
        <v>0</v>
      </c>
      <c r="R15" s="610">
        <f t="shared" si="5"/>
        <v>0</v>
      </c>
      <c r="S15" s="610">
        <f t="shared" si="5"/>
        <v>0</v>
      </c>
      <c r="T15" s="610">
        <f t="shared" si="5"/>
        <v>0</v>
      </c>
      <c r="U15" s="610">
        <f t="shared" si="5"/>
        <v>0</v>
      </c>
      <c r="V15" s="610">
        <f t="shared" si="5"/>
        <v>0</v>
      </c>
      <c r="W15" s="610">
        <f t="shared" si="5"/>
        <v>0</v>
      </c>
      <c r="X15" s="610">
        <f t="shared" si="5"/>
        <v>0</v>
      </c>
      <c r="Y15" s="610">
        <f t="shared" si="5"/>
        <v>0</v>
      </c>
      <c r="Z15" s="610">
        <f t="shared" si="5"/>
        <v>0</v>
      </c>
      <c r="AA15" s="610">
        <f t="shared" si="5"/>
        <v>0</v>
      </c>
      <c r="AB15" s="610">
        <f t="shared" si="5"/>
        <v>0</v>
      </c>
      <c r="AC15" s="610">
        <f t="shared" si="5"/>
        <v>0</v>
      </c>
      <c r="AD15" s="610">
        <f t="shared" si="5"/>
        <v>0</v>
      </c>
      <c r="AE15" s="610">
        <f t="shared" si="5"/>
        <v>0</v>
      </c>
      <c r="AF15" s="610">
        <f t="shared" si="5"/>
        <v>0</v>
      </c>
    </row>
    <row r="16" spans="1:32">
      <c r="A16" s="620" t="s">
        <v>565</v>
      </c>
      <c r="B16" s="621"/>
      <c r="C16" s="618">
        <v>0</v>
      </c>
      <c r="D16" s="619">
        <f>$C$16*(1+$B$16)</f>
        <v>0</v>
      </c>
      <c r="E16" s="610">
        <f>D16*(1+$B$16)</f>
        <v>0</v>
      </c>
      <c r="F16" s="610">
        <f t="shared" ref="F16:AF16" si="6">E16*(1+$B$16)</f>
        <v>0</v>
      </c>
      <c r="G16" s="610">
        <f t="shared" si="6"/>
        <v>0</v>
      </c>
      <c r="H16" s="610">
        <f t="shared" si="6"/>
        <v>0</v>
      </c>
      <c r="I16" s="610">
        <f t="shared" si="6"/>
        <v>0</v>
      </c>
      <c r="J16" s="610">
        <f t="shared" si="6"/>
        <v>0</v>
      </c>
      <c r="K16" s="610">
        <f t="shared" si="6"/>
        <v>0</v>
      </c>
      <c r="L16" s="610">
        <f t="shared" si="6"/>
        <v>0</v>
      </c>
      <c r="M16" s="610">
        <f t="shared" si="6"/>
        <v>0</v>
      </c>
      <c r="N16" s="610">
        <f t="shared" si="6"/>
        <v>0</v>
      </c>
      <c r="O16" s="610">
        <f t="shared" si="6"/>
        <v>0</v>
      </c>
      <c r="P16" s="610">
        <f t="shared" si="6"/>
        <v>0</v>
      </c>
      <c r="Q16" s="610">
        <f t="shared" si="6"/>
        <v>0</v>
      </c>
      <c r="R16" s="610">
        <f t="shared" si="6"/>
        <v>0</v>
      </c>
      <c r="S16" s="610">
        <f t="shared" si="6"/>
        <v>0</v>
      </c>
      <c r="T16" s="610">
        <f t="shared" si="6"/>
        <v>0</v>
      </c>
      <c r="U16" s="610">
        <f t="shared" si="6"/>
        <v>0</v>
      </c>
      <c r="V16" s="610">
        <f t="shared" si="6"/>
        <v>0</v>
      </c>
      <c r="W16" s="610">
        <f t="shared" si="6"/>
        <v>0</v>
      </c>
      <c r="X16" s="610">
        <f t="shared" si="6"/>
        <v>0</v>
      </c>
      <c r="Y16" s="610">
        <f t="shared" si="6"/>
        <v>0</v>
      </c>
      <c r="Z16" s="610">
        <f t="shared" si="6"/>
        <v>0</v>
      </c>
      <c r="AA16" s="610">
        <f t="shared" si="6"/>
        <v>0</v>
      </c>
      <c r="AB16" s="610">
        <f t="shared" si="6"/>
        <v>0</v>
      </c>
      <c r="AC16" s="610">
        <f t="shared" si="6"/>
        <v>0</v>
      </c>
      <c r="AD16" s="610">
        <f t="shared" si="6"/>
        <v>0</v>
      </c>
      <c r="AE16" s="610">
        <f t="shared" si="6"/>
        <v>0</v>
      </c>
      <c r="AF16" s="610">
        <f t="shared" si="6"/>
        <v>0</v>
      </c>
    </row>
    <row r="17" spans="1:32">
      <c r="A17" s="622" t="s">
        <v>566</v>
      </c>
      <c r="B17" s="623"/>
      <c r="C17" s="610">
        <f>SUM(C12:C16)</f>
        <v>0</v>
      </c>
      <c r="D17" s="610">
        <f t="shared" ref="D17:AF17" si="7">SUM(D12:D16)</f>
        <v>0</v>
      </c>
      <c r="E17" s="610">
        <f t="shared" si="7"/>
        <v>0</v>
      </c>
      <c r="F17" s="610">
        <f t="shared" si="7"/>
        <v>0</v>
      </c>
      <c r="G17" s="610">
        <f t="shared" si="7"/>
        <v>0</v>
      </c>
      <c r="H17" s="610">
        <f t="shared" si="7"/>
        <v>0</v>
      </c>
      <c r="I17" s="610">
        <f t="shared" si="7"/>
        <v>0</v>
      </c>
      <c r="J17" s="610">
        <f t="shared" si="7"/>
        <v>0</v>
      </c>
      <c r="K17" s="610">
        <f t="shared" si="7"/>
        <v>0</v>
      </c>
      <c r="L17" s="610">
        <f t="shared" si="7"/>
        <v>0</v>
      </c>
      <c r="M17" s="610">
        <f t="shared" si="7"/>
        <v>0</v>
      </c>
      <c r="N17" s="610">
        <f t="shared" si="7"/>
        <v>0</v>
      </c>
      <c r="O17" s="610">
        <f t="shared" si="7"/>
        <v>0</v>
      </c>
      <c r="P17" s="610">
        <f t="shared" si="7"/>
        <v>0</v>
      </c>
      <c r="Q17" s="610">
        <f t="shared" si="7"/>
        <v>0</v>
      </c>
      <c r="R17" s="610">
        <f t="shared" si="7"/>
        <v>0</v>
      </c>
      <c r="S17" s="610">
        <f t="shared" si="7"/>
        <v>0</v>
      </c>
      <c r="T17" s="610">
        <f t="shared" si="7"/>
        <v>0</v>
      </c>
      <c r="U17" s="610">
        <f t="shared" si="7"/>
        <v>0</v>
      </c>
      <c r="V17" s="610">
        <f t="shared" si="7"/>
        <v>0</v>
      </c>
      <c r="W17" s="610">
        <f t="shared" si="7"/>
        <v>0</v>
      </c>
      <c r="X17" s="610">
        <f t="shared" si="7"/>
        <v>0</v>
      </c>
      <c r="Y17" s="610">
        <f t="shared" si="7"/>
        <v>0</v>
      </c>
      <c r="Z17" s="610">
        <f t="shared" si="7"/>
        <v>0</v>
      </c>
      <c r="AA17" s="610">
        <f t="shared" si="7"/>
        <v>0</v>
      </c>
      <c r="AB17" s="610">
        <f t="shared" si="7"/>
        <v>0</v>
      </c>
      <c r="AC17" s="610">
        <f t="shared" si="7"/>
        <v>0</v>
      </c>
      <c r="AD17" s="610">
        <f t="shared" si="7"/>
        <v>0</v>
      </c>
      <c r="AE17" s="610">
        <f t="shared" si="7"/>
        <v>0</v>
      </c>
      <c r="AF17" s="610">
        <f t="shared" si="7"/>
        <v>0</v>
      </c>
    </row>
    <row r="18" spans="1:32">
      <c r="A18" s="610"/>
      <c r="B18" s="623"/>
      <c r="C18" s="610"/>
      <c r="D18" s="610"/>
      <c r="E18" s="610"/>
      <c r="F18" s="610"/>
      <c r="G18" s="610"/>
      <c r="H18" s="610"/>
      <c r="I18" s="610"/>
      <c r="J18" s="610"/>
      <c r="K18" s="610"/>
      <c r="L18" s="610"/>
      <c r="M18" s="610"/>
      <c r="N18" s="610"/>
      <c r="O18" s="610"/>
      <c r="P18" s="610"/>
      <c r="Q18" s="610"/>
      <c r="R18" s="610"/>
      <c r="S18" s="610"/>
      <c r="T18" s="610"/>
      <c r="U18" s="610"/>
      <c r="V18" s="610"/>
      <c r="W18" s="610"/>
      <c r="X18" s="610"/>
      <c r="Y18" s="610"/>
      <c r="Z18" s="610"/>
      <c r="AA18" s="610"/>
      <c r="AB18" s="610"/>
      <c r="AC18" s="610"/>
      <c r="AD18" s="610"/>
      <c r="AE18" s="610"/>
      <c r="AF18" s="610"/>
    </row>
    <row r="19" spans="1:32">
      <c r="A19" s="624" t="s">
        <v>567</v>
      </c>
      <c r="B19" s="625"/>
      <c r="C19" s="610">
        <f>C12*$B$19</f>
        <v>0</v>
      </c>
      <c r="D19" s="610">
        <f t="shared" ref="D19:AF19" si="8">D12*$B$19</f>
        <v>0</v>
      </c>
      <c r="E19" s="610">
        <f t="shared" si="8"/>
        <v>0</v>
      </c>
      <c r="F19" s="610">
        <f t="shared" si="8"/>
        <v>0</v>
      </c>
      <c r="G19" s="610">
        <f t="shared" si="8"/>
        <v>0</v>
      </c>
      <c r="H19" s="610">
        <f t="shared" si="8"/>
        <v>0</v>
      </c>
      <c r="I19" s="610">
        <f t="shared" si="8"/>
        <v>0</v>
      </c>
      <c r="J19" s="610">
        <f t="shared" si="8"/>
        <v>0</v>
      </c>
      <c r="K19" s="610">
        <f t="shared" si="8"/>
        <v>0</v>
      </c>
      <c r="L19" s="610">
        <f t="shared" si="8"/>
        <v>0</v>
      </c>
      <c r="M19" s="610">
        <f t="shared" si="8"/>
        <v>0</v>
      </c>
      <c r="N19" s="610">
        <f t="shared" si="8"/>
        <v>0</v>
      </c>
      <c r="O19" s="610">
        <f t="shared" si="8"/>
        <v>0</v>
      </c>
      <c r="P19" s="610">
        <f t="shared" si="8"/>
        <v>0</v>
      </c>
      <c r="Q19" s="610">
        <f t="shared" si="8"/>
        <v>0</v>
      </c>
      <c r="R19" s="610">
        <f t="shared" si="8"/>
        <v>0</v>
      </c>
      <c r="S19" s="610">
        <f t="shared" si="8"/>
        <v>0</v>
      </c>
      <c r="T19" s="610">
        <f t="shared" si="8"/>
        <v>0</v>
      </c>
      <c r="U19" s="610">
        <f t="shared" si="8"/>
        <v>0</v>
      </c>
      <c r="V19" s="610">
        <f t="shared" si="8"/>
        <v>0</v>
      </c>
      <c r="W19" s="610">
        <f t="shared" si="8"/>
        <v>0</v>
      </c>
      <c r="X19" s="610">
        <f t="shared" si="8"/>
        <v>0</v>
      </c>
      <c r="Y19" s="610">
        <f t="shared" si="8"/>
        <v>0</v>
      </c>
      <c r="Z19" s="610">
        <f t="shared" si="8"/>
        <v>0</v>
      </c>
      <c r="AA19" s="610">
        <f t="shared" si="8"/>
        <v>0</v>
      </c>
      <c r="AB19" s="610">
        <f t="shared" si="8"/>
        <v>0</v>
      </c>
      <c r="AC19" s="610">
        <f t="shared" si="8"/>
        <v>0</v>
      </c>
      <c r="AD19" s="610">
        <f t="shared" si="8"/>
        <v>0</v>
      </c>
      <c r="AE19" s="610">
        <f t="shared" si="8"/>
        <v>0</v>
      </c>
      <c r="AF19" s="610">
        <f t="shared" si="8"/>
        <v>0</v>
      </c>
    </row>
    <row r="20" spans="1:32">
      <c r="A20" s="610"/>
      <c r="B20" s="623"/>
      <c r="C20" s="610"/>
      <c r="D20" s="610"/>
      <c r="E20" s="610"/>
      <c r="F20" s="610"/>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c r="AD20" s="610"/>
      <c r="AE20" s="610"/>
      <c r="AF20" s="610"/>
    </row>
    <row r="21" spans="1:32">
      <c r="A21" s="622" t="s">
        <v>568</v>
      </c>
      <c r="B21" s="623"/>
      <c r="C21" s="610">
        <f>C17-C19</f>
        <v>0</v>
      </c>
      <c r="D21" s="610">
        <f t="shared" ref="D21:AF21" si="9">D17-D19</f>
        <v>0</v>
      </c>
      <c r="E21" s="610">
        <f t="shared" si="9"/>
        <v>0</v>
      </c>
      <c r="F21" s="610">
        <f t="shared" si="9"/>
        <v>0</v>
      </c>
      <c r="G21" s="610">
        <f t="shared" si="9"/>
        <v>0</v>
      </c>
      <c r="H21" s="610">
        <f t="shared" si="9"/>
        <v>0</v>
      </c>
      <c r="I21" s="610">
        <f t="shared" si="9"/>
        <v>0</v>
      </c>
      <c r="J21" s="610">
        <f t="shared" si="9"/>
        <v>0</v>
      </c>
      <c r="K21" s="610">
        <f t="shared" si="9"/>
        <v>0</v>
      </c>
      <c r="L21" s="610">
        <f t="shared" si="9"/>
        <v>0</v>
      </c>
      <c r="M21" s="610">
        <f t="shared" si="9"/>
        <v>0</v>
      </c>
      <c r="N21" s="610">
        <f t="shared" si="9"/>
        <v>0</v>
      </c>
      <c r="O21" s="610">
        <f t="shared" si="9"/>
        <v>0</v>
      </c>
      <c r="P21" s="610">
        <f t="shared" si="9"/>
        <v>0</v>
      </c>
      <c r="Q21" s="610">
        <f t="shared" si="9"/>
        <v>0</v>
      </c>
      <c r="R21" s="610">
        <f t="shared" si="9"/>
        <v>0</v>
      </c>
      <c r="S21" s="610">
        <f t="shared" si="9"/>
        <v>0</v>
      </c>
      <c r="T21" s="610">
        <f t="shared" si="9"/>
        <v>0</v>
      </c>
      <c r="U21" s="610">
        <f t="shared" si="9"/>
        <v>0</v>
      </c>
      <c r="V21" s="610">
        <f t="shared" si="9"/>
        <v>0</v>
      </c>
      <c r="W21" s="610">
        <f t="shared" si="9"/>
        <v>0</v>
      </c>
      <c r="X21" s="610">
        <f t="shared" si="9"/>
        <v>0</v>
      </c>
      <c r="Y21" s="610">
        <f t="shared" si="9"/>
        <v>0</v>
      </c>
      <c r="Z21" s="610">
        <f t="shared" si="9"/>
        <v>0</v>
      </c>
      <c r="AA21" s="610">
        <f t="shared" si="9"/>
        <v>0</v>
      </c>
      <c r="AB21" s="610">
        <f t="shared" si="9"/>
        <v>0</v>
      </c>
      <c r="AC21" s="610">
        <f t="shared" si="9"/>
        <v>0</v>
      </c>
      <c r="AD21" s="610">
        <f t="shared" si="9"/>
        <v>0</v>
      </c>
      <c r="AE21" s="610">
        <f t="shared" si="9"/>
        <v>0</v>
      </c>
      <c r="AF21" s="610">
        <f t="shared" si="9"/>
        <v>0</v>
      </c>
    </row>
    <row r="22" spans="1:32">
      <c r="A22" s="610"/>
      <c r="B22" s="623"/>
      <c r="C22" s="610"/>
      <c r="D22" s="610"/>
      <c r="E22" s="610"/>
      <c r="F22" s="610"/>
      <c r="G22" s="610"/>
      <c r="H22" s="610"/>
      <c r="I22" s="610"/>
      <c r="J22" s="610"/>
      <c r="K22" s="610"/>
      <c r="L22" s="610"/>
      <c r="M22" s="610"/>
      <c r="N22" s="610"/>
      <c r="O22" s="610"/>
      <c r="P22" s="610"/>
      <c r="Q22" s="610"/>
      <c r="R22" s="610"/>
      <c r="S22" s="610"/>
      <c r="T22" s="610"/>
      <c r="U22" s="610"/>
      <c r="V22" s="610"/>
      <c r="W22" s="610"/>
      <c r="X22" s="610"/>
      <c r="Y22" s="610"/>
      <c r="Z22" s="610"/>
      <c r="AA22" s="610"/>
      <c r="AB22" s="610"/>
      <c r="AC22" s="610"/>
      <c r="AD22" s="610"/>
      <c r="AE22" s="610"/>
      <c r="AF22" s="610"/>
    </row>
    <row r="23" spans="1:32">
      <c r="A23" s="617" t="s">
        <v>476</v>
      </c>
      <c r="B23" s="616"/>
      <c r="C23" s="610">
        <f>'[1]18 Operating Budget'!C76</f>
        <v>0</v>
      </c>
      <c r="D23" s="610">
        <f>C23*(1+$B$23)</f>
        <v>0</v>
      </c>
      <c r="E23" s="610">
        <f t="shared" ref="E23:AF23" si="10">D23*(1+$B$23)</f>
        <v>0</v>
      </c>
      <c r="F23" s="610">
        <f t="shared" si="10"/>
        <v>0</v>
      </c>
      <c r="G23" s="610">
        <f t="shared" si="10"/>
        <v>0</v>
      </c>
      <c r="H23" s="610">
        <f t="shared" si="10"/>
        <v>0</v>
      </c>
      <c r="I23" s="610">
        <f t="shared" si="10"/>
        <v>0</v>
      </c>
      <c r="J23" s="610">
        <f t="shared" si="10"/>
        <v>0</v>
      </c>
      <c r="K23" s="610">
        <f t="shared" si="10"/>
        <v>0</v>
      </c>
      <c r="L23" s="610">
        <f t="shared" si="10"/>
        <v>0</v>
      </c>
      <c r="M23" s="610">
        <f t="shared" si="10"/>
        <v>0</v>
      </c>
      <c r="N23" s="610">
        <f t="shared" si="10"/>
        <v>0</v>
      </c>
      <c r="O23" s="610">
        <f t="shared" si="10"/>
        <v>0</v>
      </c>
      <c r="P23" s="610">
        <f t="shared" si="10"/>
        <v>0</v>
      </c>
      <c r="Q23" s="610">
        <f t="shared" si="10"/>
        <v>0</v>
      </c>
      <c r="R23" s="610">
        <f t="shared" si="10"/>
        <v>0</v>
      </c>
      <c r="S23" s="610">
        <f t="shared" si="10"/>
        <v>0</v>
      </c>
      <c r="T23" s="610">
        <f t="shared" si="10"/>
        <v>0</v>
      </c>
      <c r="U23" s="610">
        <f t="shared" si="10"/>
        <v>0</v>
      </c>
      <c r="V23" s="610">
        <f t="shared" si="10"/>
        <v>0</v>
      </c>
      <c r="W23" s="610">
        <f t="shared" si="10"/>
        <v>0</v>
      </c>
      <c r="X23" s="610">
        <f t="shared" si="10"/>
        <v>0</v>
      </c>
      <c r="Y23" s="610">
        <f t="shared" si="10"/>
        <v>0</v>
      </c>
      <c r="Z23" s="610">
        <f t="shared" si="10"/>
        <v>0</v>
      </c>
      <c r="AA23" s="610">
        <f t="shared" si="10"/>
        <v>0</v>
      </c>
      <c r="AB23" s="610">
        <f t="shared" si="10"/>
        <v>0</v>
      </c>
      <c r="AC23" s="610">
        <f t="shared" si="10"/>
        <v>0</v>
      </c>
      <c r="AD23" s="610">
        <f t="shared" si="10"/>
        <v>0</v>
      </c>
      <c r="AE23" s="610">
        <f t="shared" si="10"/>
        <v>0</v>
      </c>
      <c r="AF23" s="610">
        <f t="shared" si="10"/>
        <v>0</v>
      </c>
    </row>
    <row r="24" spans="1:32" ht="28.2">
      <c r="A24" s="626" t="s">
        <v>569</v>
      </c>
      <c r="B24" s="627"/>
      <c r="C24" s="618">
        <v>0</v>
      </c>
      <c r="D24" s="619">
        <f>$C$24*(1+$B$24)</f>
        <v>0</v>
      </c>
      <c r="E24" s="610">
        <f>D24*(1+$B$24)</f>
        <v>0</v>
      </c>
      <c r="F24" s="610">
        <f>E24*(1+$B$24)</f>
        <v>0</v>
      </c>
      <c r="G24" s="610">
        <f t="shared" ref="G24:AF24" si="11">F24*(1+$B$24)</f>
        <v>0</v>
      </c>
      <c r="H24" s="610">
        <f t="shared" si="11"/>
        <v>0</v>
      </c>
      <c r="I24" s="610">
        <f t="shared" si="11"/>
        <v>0</v>
      </c>
      <c r="J24" s="610">
        <f t="shared" si="11"/>
        <v>0</v>
      </c>
      <c r="K24" s="610">
        <f t="shared" si="11"/>
        <v>0</v>
      </c>
      <c r="L24" s="610">
        <f t="shared" si="11"/>
        <v>0</v>
      </c>
      <c r="M24" s="610">
        <f t="shared" si="11"/>
        <v>0</v>
      </c>
      <c r="N24" s="610">
        <f t="shared" si="11"/>
        <v>0</v>
      </c>
      <c r="O24" s="610">
        <f t="shared" si="11"/>
        <v>0</v>
      </c>
      <c r="P24" s="610">
        <f t="shared" si="11"/>
        <v>0</v>
      </c>
      <c r="Q24" s="610">
        <f t="shared" si="11"/>
        <v>0</v>
      </c>
      <c r="R24" s="610">
        <f t="shared" si="11"/>
        <v>0</v>
      </c>
      <c r="S24" s="610">
        <f t="shared" si="11"/>
        <v>0</v>
      </c>
      <c r="T24" s="610">
        <f t="shared" si="11"/>
        <v>0</v>
      </c>
      <c r="U24" s="610">
        <f t="shared" si="11"/>
        <v>0</v>
      </c>
      <c r="V24" s="610">
        <f t="shared" si="11"/>
        <v>0</v>
      </c>
      <c r="W24" s="610">
        <f t="shared" si="11"/>
        <v>0</v>
      </c>
      <c r="X24" s="610">
        <f t="shared" si="11"/>
        <v>0</v>
      </c>
      <c r="Y24" s="610">
        <f t="shared" si="11"/>
        <v>0</v>
      </c>
      <c r="Z24" s="610">
        <f t="shared" si="11"/>
        <v>0</v>
      </c>
      <c r="AA24" s="610">
        <f t="shared" si="11"/>
        <v>0</v>
      </c>
      <c r="AB24" s="610">
        <f t="shared" si="11"/>
        <v>0</v>
      </c>
      <c r="AC24" s="610">
        <f t="shared" si="11"/>
        <v>0</v>
      </c>
      <c r="AD24" s="610">
        <f t="shared" si="11"/>
        <v>0</v>
      </c>
      <c r="AE24" s="610">
        <f t="shared" si="11"/>
        <v>0</v>
      </c>
      <c r="AF24" s="610">
        <f t="shared" si="11"/>
        <v>0</v>
      </c>
    </row>
    <row r="25" spans="1:32">
      <c r="A25" s="620" t="s">
        <v>565</v>
      </c>
      <c r="B25" s="621"/>
      <c r="C25" s="618">
        <v>0</v>
      </c>
      <c r="D25" s="619">
        <f>$C$25*(1+$B$25)</f>
        <v>0</v>
      </c>
      <c r="E25" s="610">
        <f>D25*(1+$B$25)</f>
        <v>0</v>
      </c>
      <c r="F25" s="610">
        <f t="shared" ref="F25:AF25" si="12">E25*(1+$B$25)</f>
        <v>0</v>
      </c>
      <c r="G25" s="610">
        <f t="shared" si="12"/>
        <v>0</v>
      </c>
      <c r="H25" s="610">
        <f t="shared" si="12"/>
        <v>0</v>
      </c>
      <c r="I25" s="610">
        <f t="shared" si="12"/>
        <v>0</v>
      </c>
      <c r="J25" s="610">
        <f t="shared" si="12"/>
        <v>0</v>
      </c>
      <c r="K25" s="610">
        <f t="shared" si="12"/>
        <v>0</v>
      </c>
      <c r="L25" s="610">
        <f t="shared" si="12"/>
        <v>0</v>
      </c>
      <c r="M25" s="610">
        <f t="shared" si="12"/>
        <v>0</v>
      </c>
      <c r="N25" s="610">
        <f t="shared" si="12"/>
        <v>0</v>
      </c>
      <c r="O25" s="610">
        <f t="shared" si="12"/>
        <v>0</v>
      </c>
      <c r="P25" s="610">
        <f t="shared" si="12"/>
        <v>0</v>
      </c>
      <c r="Q25" s="610">
        <f t="shared" si="12"/>
        <v>0</v>
      </c>
      <c r="R25" s="610">
        <f t="shared" si="12"/>
        <v>0</v>
      </c>
      <c r="S25" s="610">
        <f t="shared" si="12"/>
        <v>0</v>
      </c>
      <c r="T25" s="610">
        <f t="shared" si="12"/>
        <v>0</v>
      </c>
      <c r="U25" s="610">
        <f t="shared" si="12"/>
        <v>0</v>
      </c>
      <c r="V25" s="610">
        <f t="shared" si="12"/>
        <v>0</v>
      </c>
      <c r="W25" s="610">
        <f t="shared" si="12"/>
        <v>0</v>
      </c>
      <c r="X25" s="610">
        <f t="shared" si="12"/>
        <v>0</v>
      </c>
      <c r="Y25" s="610">
        <f t="shared" si="12"/>
        <v>0</v>
      </c>
      <c r="Z25" s="610">
        <f t="shared" si="12"/>
        <v>0</v>
      </c>
      <c r="AA25" s="610">
        <f t="shared" si="12"/>
        <v>0</v>
      </c>
      <c r="AB25" s="610">
        <f t="shared" si="12"/>
        <v>0</v>
      </c>
      <c r="AC25" s="610">
        <f t="shared" si="12"/>
        <v>0</v>
      </c>
      <c r="AD25" s="610">
        <f t="shared" si="12"/>
        <v>0</v>
      </c>
      <c r="AE25" s="610">
        <f t="shared" si="12"/>
        <v>0</v>
      </c>
      <c r="AF25" s="610">
        <f t="shared" si="12"/>
        <v>0</v>
      </c>
    </row>
    <row r="26" spans="1:32">
      <c r="A26" s="620" t="s">
        <v>565</v>
      </c>
      <c r="B26" s="621"/>
      <c r="C26" s="618">
        <v>0</v>
      </c>
      <c r="D26" s="619">
        <f>$C$26*(1+$B$26)</f>
        <v>0</v>
      </c>
      <c r="E26" s="610">
        <f>D26*(1+$B$26)</f>
        <v>0</v>
      </c>
      <c r="F26" s="610">
        <f t="shared" ref="F26:AF26" si="13">E26*(1+$B$26)</f>
        <v>0</v>
      </c>
      <c r="G26" s="610">
        <f t="shared" si="13"/>
        <v>0</v>
      </c>
      <c r="H26" s="610">
        <f t="shared" si="13"/>
        <v>0</v>
      </c>
      <c r="I26" s="610">
        <f t="shared" si="13"/>
        <v>0</v>
      </c>
      <c r="J26" s="610">
        <f t="shared" si="13"/>
        <v>0</v>
      </c>
      <c r="K26" s="610">
        <f t="shared" si="13"/>
        <v>0</v>
      </c>
      <c r="L26" s="610">
        <f t="shared" si="13"/>
        <v>0</v>
      </c>
      <c r="M26" s="610">
        <f t="shared" si="13"/>
        <v>0</v>
      </c>
      <c r="N26" s="610">
        <f t="shared" si="13"/>
        <v>0</v>
      </c>
      <c r="O26" s="610">
        <f t="shared" si="13"/>
        <v>0</v>
      </c>
      <c r="P26" s="610">
        <f t="shared" si="13"/>
        <v>0</v>
      </c>
      <c r="Q26" s="610">
        <f t="shared" si="13"/>
        <v>0</v>
      </c>
      <c r="R26" s="610">
        <f t="shared" si="13"/>
        <v>0</v>
      </c>
      <c r="S26" s="610">
        <f t="shared" si="13"/>
        <v>0</v>
      </c>
      <c r="T26" s="610">
        <f t="shared" si="13"/>
        <v>0</v>
      </c>
      <c r="U26" s="610">
        <f t="shared" si="13"/>
        <v>0</v>
      </c>
      <c r="V26" s="610">
        <f t="shared" si="13"/>
        <v>0</v>
      </c>
      <c r="W26" s="610">
        <f t="shared" si="13"/>
        <v>0</v>
      </c>
      <c r="X26" s="610">
        <f t="shared" si="13"/>
        <v>0</v>
      </c>
      <c r="Y26" s="610">
        <f t="shared" si="13"/>
        <v>0</v>
      </c>
      <c r="Z26" s="610">
        <f t="shared" si="13"/>
        <v>0</v>
      </c>
      <c r="AA26" s="610">
        <f t="shared" si="13"/>
        <v>0</v>
      </c>
      <c r="AB26" s="610">
        <f t="shared" si="13"/>
        <v>0</v>
      </c>
      <c r="AC26" s="610">
        <f t="shared" si="13"/>
        <v>0</v>
      </c>
      <c r="AD26" s="610">
        <f t="shared" si="13"/>
        <v>0</v>
      </c>
      <c r="AE26" s="610">
        <f t="shared" si="13"/>
        <v>0</v>
      </c>
      <c r="AF26" s="610">
        <f t="shared" si="13"/>
        <v>0</v>
      </c>
    </row>
    <row r="27" spans="1:32">
      <c r="A27" s="622" t="s">
        <v>570</v>
      </c>
      <c r="B27" s="628"/>
      <c r="C27" s="610">
        <f>C21-(C23+C24+C25+C26)</f>
        <v>0</v>
      </c>
      <c r="D27" s="610">
        <f t="shared" ref="D27:AF27" si="14">D21-(D23+D24+D25+D26)</f>
        <v>0</v>
      </c>
      <c r="E27" s="610">
        <f t="shared" si="14"/>
        <v>0</v>
      </c>
      <c r="F27" s="610">
        <f t="shared" si="14"/>
        <v>0</v>
      </c>
      <c r="G27" s="610">
        <f t="shared" si="14"/>
        <v>0</v>
      </c>
      <c r="H27" s="610">
        <f t="shared" si="14"/>
        <v>0</v>
      </c>
      <c r="I27" s="610">
        <f t="shared" si="14"/>
        <v>0</v>
      </c>
      <c r="J27" s="610">
        <f t="shared" si="14"/>
        <v>0</v>
      </c>
      <c r="K27" s="610">
        <f t="shared" si="14"/>
        <v>0</v>
      </c>
      <c r="L27" s="610">
        <f t="shared" si="14"/>
        <v>0</v>
      </c>
      <c r="M27" s="610">
        <f t="shared" si="14"/>
        <v>0</v>
      </c>
      <c r="N27" s="610">
        <f t="shared" si="14"/>
        <v>0</v>
      </c>
      <c r="O27" s="610">
        <f t="shared" si="14"/>
        <v>0</v>
      </c>
      <c r="P27" s="610">
        <f t="shared" si="14"/>
        <v>0</v>
      </c>
      <c r="Q27" s="610">
        <f t="shared" si="14"/>
        <v>0</v>
      </c>
      <c r="R27" s="610">
        <f t="shared" si="14"/>
        <v>0</v>
      </c>
      <c r="S27" s="610">
        <f t="shared" si="14"/>
        <v>0</v>
      </c>
      <c r="T27" s="610">
        <f t="shared" si="14"/>
        <v>0</v>
      </c>
      <c r="U27" s="610">
        <f t="shared" si="14"/>
        <v>0</v>
      </c>
      <c r="V27" s="610">
        <f t="shared" si="14"/>
        <v>0</v>
      </c>
      <c r="W27" s="610">
        <f t="shared" si="14"/>
        <v>0</v>
      </c>
      <c r="X27" s="610">
        <f t="shared" si="14"/>
        <v>0</v>
      </c>
      <c r="Y27" s="610">
        <f t="shared" si="14"/>
        <v>0</v>
      </c>
      <c r="Z27" s="610">
        <f t="shared" si="14"/>
        <v>0</v>
      </c>
      <c r="AA27" s="610">
        <f t="shared" si="14"/>
        <v>0</v>
      </c>
      <c r="AB27" s="610">
        <f t="shared" si="14"/>
        <v>0</v>
      </c>
      <c r="AC27" s="610">
        <f t="shared" si="14"/>
        <v>0</v>
      </c>
      <c r="AD27" s="610">
        <f t="shared" si="14"/>
        <v>0</v>
      </c>
      <c r="AE27" s="610">
        <f t="shared" si="14"/>
        <v>0</v>
      </c>
      <c r="AF27" s="610">
        <f t="shared" si="14"/>
        <v>0</v>
      </c>
    </row>
    <row r="28" spans="1:32">
      <c r="A28" s="629"/>
      <c r="B28" s="628"/>
      <c r="C28" s="610"/>
      <c r="D28" s="610"/>
      <c r="E28" s="610"/>
      <c r="F28" s="610"/>
      <c r="G28" s="610"/>
      <c r="H28" s="610"/>
      <c r="I28" s="610"/>
      <c r="J28" s="610"/>
      <c r="K28" s="610"/>
      <c r="L28" s="610"/>
      <c r="M28" s="610"/>
      <c r="N28" s="610"/>
      <c r="O28" s="610"/>
      <c r="P28" s="610"/>
      <c r="Q28" s="610"/>
      <c r="R28" s="610"/>
      <c r="S28" s="610"/>
      <c r="T28" s="610"/>
      <c r="U28" s="610"/>
      <c r="V28" s="610"/>
      <c r="W28" s="610"/>
      <c r="X28" s="610"/>
      <c r="Y28" s="610"/>
      <c r="Z28" s="610"/>
      <c r="AA28" s="610"/>
      <c r="AB28" s="610"/>
      <c r="AC28" s="610"/>
      <c r="AD28" s="610"/>
      <c r="AE28" s="610"/>
      <c r="AF28" s="610"/>
    </row>
    <row r="29" spans="1:32">
      <c r="A29" s="610" t="s">
        <v>571</v>
      </c>
      <c r="B29" s="623"/>
      <c r="C29" s="610">
        <f>'[1]18 Operating Budget'!C91</f>
        <v>0</v>
      </c>
      <c r="D29" s="610">
        <f>$C$29</f>
        <v>0</v>
      </c>
      <c r="E29" s="610">
        <f t="shared" ref="E29:AF29" si="15">$C$29</f>
        <v>0</v>
      </c>
      <c r="F29" s="610">
        <f t="shared" si="15"/>
        <v>0</v>
      </c>
      <c r="G29" s="610">
        <f t="shared" si="15"/>
        <v>0</v>
      </c>
      <c r="H29" s="610">
        <f t="shared" si="15"/>
        <v>0</v>
      </c>
      <c r="I29" s="610">
        <f t="shared" si="15"/>
        <v>0</v>
      </c>
      <c r="J29" s="610">
        <f t="shared" si="15"/>
        <v>0</v>
      </c>
      <c r="K29" s="610">
        <f t="shared" si="15"/>
        <v>0</v>
      </c>
      <c r="L29" s="610">
        <f t="shared" si="15"/>
        <v>0</v>
      </c>
      <c r="M29" s="610">
        <f t="shared" si="15"/>
        <v>0</v>
      </c>
      <c r="N29" s="610">
        <f t="shared" si="15"/>
        <v>0</v>
      </c>
      <c r="O29" s="610">
        <f t="shared" si="15"/>
        <v>0</v>
      </c>
      <c r="P29" s="610">
        <f t="shared" si="15"/>
        <v>0</v>
      </c>
      <c r="Q29" s="610">
        <f t="shared" si="15"/>
        <v>0</v>
      </c>
      <c r="R29" s="610">
        <f t="shared" si="15"/>
        <v>0</v>
      </c>
      <c r="S29" s="610">
        <f t="shared" si="15"/>
        <v>0</v>
      </c>
      <c r="T29" s="610">
        <f t="shared" si="15"/>
        <v>0</v>
      </c>
      <c r="U29" s="610">
        <f t="shared" si="15"/>
        <v>0</v>
      </c>
      <c r="V29" s="610">
        <f t="shared" si="15"/>
        <v>0</v>
      </c>
      <c r="W29" s="610">
        <f t="shared" si="15"/>
        <v>0</v>
      </c>
      <c r="X29" s="610">
        <f t="shared" si="15"/>
        <v>0</v>
      </c>
      <c r="Y29" s="610">
        <f t="shared" si="15"/>
        <v>0</v>
      </c>
      <c r="Z29" s="610">
        <f t="shared" si="15"/>
        <v>0</v>
      </c>
      <c r="AA29" s="610">
        <f t="shared" si="15"/>
        <v>0</v>
      </c>
      <c r="AB29" s="610">
        <f t="shared" si="15"/>
        <v>0</v>
      </c>
      <c r="AC29" s="610">
        <f t="shared" si="15"/>
        <v>0</v>
      </c>
      <c r="AD29" s="610">
        <f t="shared" si="15"/>
        <v>0</v>
      </c>
      <c r="AE29" s="610">
        <f t="shared" si="15"/>
        <v>0</v>
      </c>
      <c r="AF29" s="610">
        <f t="shared" si="15"/>
        <v>0</v>
      </c>
    </row>
    <row r="30" spans="1:32">
      <c r="A30" s="610" t="s">
        <v>572</v>
      </c>
      <c r="B30" s="628"/>
      <c r="C30" s="610">
        <f>'[1]18 Operating Budget'!C83</f>
        <v>0</v>
      </c>
      <c r="D30" s="610">
        <f>$C$30</f>
        <v>0</v>
      </c>
      <c r="E30" s="610">
        <f t="shared" ref="E30:AF30" si="16">$C$30</f>
        <v>0</v>
      </c>
      <c r="F30" s="610">
        <f t="shared" si="16"/>
        <v>0</v>
      </c>
      <c r="G30" s="610">
        <f t="shared" si="16"/>
        <v>0</v>
      </c>
      <c r="H30" s="610">
        <f t="shared" si="16"/>
        <v>0</v>
      </c>
      <c r="I30" s="610">
        <f t="shared" si="16"/>
        <v>0</v>
      </c>
      <c r="J30" s="610">
        <f t="shared" si="16"/>
        <v>0</v>
      </c>
      <c r="K30" s="610">
        <f t="shared" si="16"/>
        <v>0</v>
      </c>
      <c r="L30" s="610">
        <f t="shared" si="16"/>
        <v>0</v>
      </c>
      <c r="M30" s="610">
        <f t="shared" si="16"/>
        <v>0</v>
      </c>
      <c r="N30" s="610">
        <f t="shared" si="16"/>
        <v>0</v>
      </c>
      <c r="O30" s="610">
        <f t="shared" si="16"/>
        <v>0</v>
      </c>
      <c r="P30" s="610">
        <f t="shared" si="16"/>
        <v>0</v>
      </c>
      <c r="Q30" s="610">
        <f t="shared" si="16"/>
        <v>0</v>
      </c>
      <c r="R30" s="610">
        <f t="shared" si="16"/>
        <v>0</v>
      </c>
      <c r="S30" s="610">
        <f t="shared" si="16"/>
        <v>0</v>
      </c>
      <c r="T30" s="610">
        <f t="shared" si="16"/>
        <v>0</v>
      </c>
      <c r="U30" s="610">
        <f t="shared" si="16"/>
        <v>0</v>
      </c>
      <c r="V30" s="610">
        <f t="shared" si="16"/>
        <v>0</v>
      </c>
      <c r="W30" s="610">
        <f t="shared" si="16"/>
        <v>0</v>
      </c>
      <c r="X30" s="610">
        <f t="shared" si="16"/>
        <v>0</v>
      </c>
      <c r="Y30" s="610">
        <f t="shared" si="16"/>
        <v>0</v>
      </c>
      <c r="Z30" s="610">
        <f t="shared" si="16"/>
        <v>0</v>
      </c>
      <c r="AA30" s="610">
        <f t="shared" si="16"/>
        <v>0</v>
      </c>
      <c r="AB30" s="610">
        <f t="shared" si="16"/>
        <v>0</v>
      </c>
      <c r="AC30" s="610">
        <f t="shared" si="16"/>
        <v>0</v>
      </c>
      <c r="AD30" s="610">
        <f t="shared" si="16"/>
        <v>0</v>
      </c>
      <c r="AE30" s="610">
        <f t="shared" si="16"/>
        <v>0</v>
      </c>
      <c r="AF30" s="610">
        <f t="shared" si="16"/>
        <v>0</v>
      </c>
    </row>
    <row r="31" spans="1:32">
      <c r="A31" s="610" t="s">
        <v>573</v>
      </c>
      <c r="B31" s="628"/>
      <c r="C31" s="610">
        <f>'[1]18 Operating Budget'!C84</f>
        <v>0</v>
      </c>
      <c r="D31" s="610">
        <f>$C$31</f>
        <v>0</v>
      </c>
      <c r="E31" s="610">
        <f t="shared" ref="E31:AF31" si="17">$C$31</f>
        <v>0</v>
      </c>
      <c r="F31" s="610">
        <f t="shared" si="17"/>
        <v>0</v>
      </c>
      <c r="G31" s="610">
        <f t="shared" si="17"/>
        <v>0</v>
      </c>
      <c r="H31" s="610">
        <f t="shared" si="17"/>
        <v>0</v>
      </c>
      <c r="I31" s="610">
        <f t="shared" si="17"/>
        <v>0</v>
      </c>
      <c r="J31" s="610">
        <f t="shared" si="17"/>
        <v>0</v>
      </c>
      <c r="K31" s="610">
        <f t="shared" si="17"/>
        <v>0</v>
      </c>
      <c r="L31" s="610">
        <f t="shared" si="17"/>
        <v>0</v>
      </c>
      <c r="M31" s="610">
        <f t="shared" si="17"/>
        <v>0</v>
      </c>
      <c r="N31" s="610">
        <f t="shared" si="17"/>
        <v>0</v>
      </c>
      <c r="O31" s="610">
        <f t="shared" si="17"/>
        <v>0</v>
      </c>
      <c r="P31" s="610">
        <f t="shared" si="17"/>
        <v>0</v>
      </c>
      <c r="Q31" s="610">
        <f t="shared" si="17"/>
        <v>0</v>
      </c>
      <c r="R31" s="610">
        <f t="shared" si="17"/>
        <v>0</v>
      </c>
      <c r="S31" s="610">
        <f t="shared" si="17"/>
        <v>0</v>
      </c>
      <c r="T31" s="610">
        <f t="shared" si="17"/>
        <v>0</v>
      </c>
      <c r="U31" s="610">
        <f t="shared" si="17"/>
        <v>0</v>
      </c>
      <c r="V31" s="610">
        <f t="shared" si="17"/>
        <v>0</v>
      </c>
      <c r="W31" s="610">
        <f t="shared" si="17"/>
        <v>0</v>
      </c>
      <c r="X31" s="610">
        <f t="shared" si="17"/>
        <v>0</v>
      </c>
      <c r="Y31" s="610">
        <f t="shared" si="17"/>
        <v>0</v>
      </c>
      <c r="Z31" s="610">
        <f t="shared" si="17"/>
        <v>0</v>
      </c>
      <c r="AA31" s="610">
        <f t="shared" si="17"/>
        <v>0</v>
      </c>
      <c r="AB31" s="610">
        <f t="shared" si="17"/>
        <v>0</v>
      </c>
      <c r="AC31" s="610">
        <f t="shared" si="17"/>
        <v>0</v>
      </c>
      <c r="AD31" s="610">
        <f t="shared" si="17"/>
        <v>0</v>
      </c>
      <c r="AE31" s="610">
        <f t="shared" si="17"/>
        <v>0</v>
      </c>
      <c r="AF31" s="610">
        <f t="shared" si="17"/>
        <v>0</v>
      </c>
    </row>
    <row r="32" spans="1:32">
      <c r="A32" s="610" t="s">
        <v>574</v>
      </c>
      <c r="B32" s="616"/>
      <c r="C32" s="610">
        <f>'[1]18 Operating Budget'!C94</f>
        <v>0</v>
      </c>
      <c r="D32" s="619">
        <f>$C$32*(1+$B$32)</f>
        <v>0</v>
      </c>
      <c r="E32" s="619">
        <f>$D$32*(1+$B$32)</f>
        <v>0</v>
      </c>
      <c r="F32" s="619">
        <f>$E$32*(1+$B$32)</f>
        <v>0</v>
      </c>
      <c r="G32" s="619">
        <f>$F$32*(1+$B$32)</f>
        <v>0</v>
      </c>
      <c r="H32" s="619">
        <f>$G$32*(1+$B$32)</f>
        <v>0</v>
      </c>
      <c r="I32" s="619">
        <f>$H$32*(1+$B$32)</f>
        <v>0</v>
      </c>
      <c r="J32" s="619">
        <f>$I$32*(1+$B$32)</f>
        <v>0</v>
      </c>
      <c r="K32" s="619">
        <f>$J$32*(1+$B$32)</f>
        <v>0</v>
      </c>
      <c r="L32" s="619">
        <f>$K$32*(1+$B$32)</f>
        <v>0</v>
      </c>
      <c r="M32" s="619">
        <f>$L$32*(1+$B$32)</f>
        <v>0</v>
      </c>
      <c r="N32" s="619">
        <f>$M$32*(1+$B$32)</f>
        <v>0</v>
      </c>
      <c r="O32" s="619">
        <f>$N$32*(1+$B$32)</f>
        <v>0</v>
      </c>
      <c r="P32" s="619">
        <f>$O$32*(1+$B$32)</f>
        <v>0</v>
      </c>
      <c r="Q32" s="619">
        <f>$P$32*(1+$B$32)</f>
        <v>0</v>
      </c>
      <c r="R32" s="619">
        <f>$Q$32*(1+$B$32)</f>
        <v>0</v>
      </c>
      <c r="S32" s="619">
        <f>$R$32*(1+$B$32)</f>
        <v>0</v>
      </c>
      <c r="T32" s="619">
        <f>$S$32*(1+$B$32)</f>
        <v>0</v>
      </c>
      <c r="U32" s="619">
        <f>$T$32*(1+$B$32)</f>
        <v>0</v>
      </c>
      <c r="V32" s="619">
        <f>$U$32*(1+$B$32)</f>
        <v>0</v>
      </c>
      <c r="W32" s="619">
        <f>$V$32*(1+$B$32)</f>
        <v>0</v>
      </c>
      <c r="X32" s="619">
        <f>$W$32*(1+$B$32)</f>
        <v>0</v>
      </c>
      <c r="Y32" s="619">
        <f>$X$32*(1+$B$32)</f>
        <v>0</v>
      </c>
      <c r="Z32" s="619">
        <f>$Y$32*(1+$B$32)</f>
        <v>0</v>
      </c>
      <c r="AA32" s="619">
        <f>$Z$32*(1+$B$32)</f>
        <v>0</v>
      </c>
      <c r="AB32" s="619">
        <f>$AA$32*(1+$B$32)</f>
        <v>0</v>
      </c>
      <c r="AC32" s="619">
        <f>$AB$32*(1+$B$32)</f>
        <v>0</v>
      </c>
      <c r="AD32" s="619">
        <f>$AC$32*(1+$B$32)</f>
        <v>0</v>
      </c>
      <c r="AE32" s="619">
        <f>$AD$32*(1+$B$32)</f>
        <v>0</v>
      </c>
      <c r="AF32" s="619">
        <f>$AE$32*(1+$B$32)</f>
        <v>0</v>
      </c>
    </row>
    <row r="33" spans="1:32">
      <c r="A33" s="610" t="s">
        <v>575</v>
      </c>
      <c r="B33" s="623"/>
      <c r="C33" s="610">
        <f>B4*140</f>
        <v>0</v>
      </c>
      <c r="D33" s="610">
        <f>C33</f>
        <v>0</v>
      </c>
      <c r="E33" s="610">
        <f>C33</f>
        <v>0</v>
      </c>
      <c r="F33" s="610">
        <f>C33</f>
        <v>0</v>
      </c>
      <c r="G33" s="610">
        <f>C33</f>
        <v>0</v>
      </c>
      <c r="H33" s="610">
        <f>C33</f>
        <v>0</v>
      </c>
      <c r="I33" s="610">
        <f>C33</f>
        <v>0</v>
      </c>
      <c r="J33" s="610">
        <f>C33</f>
        <v>0</v>
      </c>
      <c r="K33" s="610">
        <f>C33</f>
        <v>0</v>
      </c>
      <c r="L33" s="610">
        <f>C33</f>
        <v>0</v>
      </c>
      <c r="M33" s="610">
        <f>C33</f>
        <v>0</v>
      </c>
      <c r="N33" s="610">
        <f>C33</f>
        <v>0</v>
      </c>
      <c r="O33" s="610">
        <f>C33</f>
        <v>0</v>
      </c>
      <c r="P33" s="610">
        <f>C33</f>
        <v>0</v>
      </c>
      <c r="Q33" s="610">
        <f>C33</f>
        <v>0</v>
      </c>
      <c r="R33" s="610">
        <f>C33</f>
        <v>0</v>
      </c>
      <c r="S33" s="610">
        <f>C33</f>
        <v>0</v>
      </c>
      <c r="T33" s="610">
        <f>C33</f>
        <v>0</v>
      </c>
      <c r="U33" s="610">
        <f>C33</f>
        <v>0</v>
      </c>
      <c r="V33" s="610">
        <f>C33</f>
        <v>0</v>
      </c>
      <c r="W33" s="610">
        <f>C33</f>
        <v>0</v>
      </c>
      <c r="X33" s="610">
        <f>C33</f>
        <v>0</v>
      </c>
      <c r="Y33" s="610">
        <f>C33</f>
        <v>0</v>
      </c>
      <c r="Z33" s="610">
        <f>C33</f>
        <v>0</v>
      </c>
      <c r="AA33" s="610">
        <f>C33</f>
        <v>0</v>
      </c>
      <c r="AB33" s="610">
        <f>C33</f>
        <v>0</v>
      </c>
      <c r="AC33" s="610">
        <f>C33</f>
        <v>0</v>
      </c>
      <c r="AD33" s="610">
        <f>C33</f>
        <v>0</v>
      </c>
      <c r="AE33" s="610">
        <f>C33</f>
        <v>0</v>
      </c>
      <c r="AF33" s="610">
        <f>C33</f>
        <v>0</v>
      </c>
    </row>
    <row r="34" spans="1:32">
      <c r="A34" s="620" t="s">
        <v>565</v>
      </c>
      <c r="B34" s="621"/>
      <c r="C34" s="618">
        <v>0</v>
      </c>
      <c r="D34" s="619">
        <f>$C$34*(1+$B$34)</f>
        <v>0</v>
      </c>
      <c r="E34" s="610">
        <f>D34*(1+$B$34)</f>
        <v>0</v>
      </c>
      <c r="F34" s="610">
        <f>E34*(1+$B$34)</f>
        <v>0</v>
      </c>
      <c r="G34" s="610">
        <f t="shared" ref="G34:AF34" si="18">F34*(1+$B$34)</f>
        <v>0</v>
      </c>
      <c r="H34" s="610">
        <f t="shared" si="18"/>
        <v>0</v>
      </c>
      <c r="I34" s="610">
        <f t="shared" si="18"/>
        <v>0</v>
      </c>
      <c r="J34" s="610">
        <f t="shared" si="18"/>
        <v>0</v>
      </c>
      <c r="K34" s="610">
        <f t="shared" si="18"/>
        <v>0</v>
      </c>
      <c r="L34" s="610">
        <f t="shared" si="18"/>
        <v>0</v>
      </c>
      <c r="M34" s="610">
        <f t="shared" si="18"/>
        <v>0</v>
      </c>
      <c r="N34" s="610">
        <f t="shared" si="18"/>
        <v>0</v>
      </c>
      <c r="O34" s="610">
        <f t="shared" si="18"/>
        <v>0</v>
      </c>
      <c r="P34" s="610">
        <f t="shared" si="18"/>
        <v>0</v>
      </c>
      <c r="Q34" s="610">
        <f t="shared" si="18"/>
        <v>0</v>
      </c>
      <c r="R34" s="610">
        <f t="shared" si="18"/>
        <v>0</v>
      </c>
      <c r="S34" s="610">
        <f t="shared" si="18"/>
        <v>0</v>
      </c>
      <c r="T34" s="610">
        <f t="shared" si="18"/>
        <v>0</v>
      </c>
      <c r="U34" s="610">
        <f t="shared" si="18"/>
        <v>0</v>
      </c>
      <c r="V34" s="610">
        <f t="shared" si="18"/>
        <v>0</v>
      </c>
      <c r="W34" s="610">
        <f t="shared" si="18"/>
        <v>0</v>
      </c>
      <c r="X34" s="610">
        <f t="shared" si="18"/>
        <v>0</v>
      </c>
      <c r="Y34" s="610">
        <f t="shared" si="18"/>
        <v>0</v>
      </c>
      <c r="Z34" s="610">
        <f t="shared" si="18"/>
        <v>0</v>
      </c>
      <c r="AA34" s="610">
        <f t="shared" si="18"/>
        <v>0</v>
      </c>
      <c r="AB34" s="610">
        <f t="shared" si="18"/>
        <v>0</v>
      </c>
      <c r="AC34" s="610">
        <f t="shared" si="18"/>
        <v>0</v>
      </c>
      <c r="AD34" s="610">
        <f t="shared" si="18"/>
        <v>0</v>
      </c>
      <c r="AE34" s="610">
        <f t="shared" si="18"/>
        <v>0</v>
      </c>
      <c r="AF34" s="610">
        <f t="shared" si="18"/>
        <v>0</v>
      </c>
    </row>
    <row r="35" spans="1:32">
      <c r="A35" s="620" t="s">
        <v>565</v>
      </c>
      <c r="B35" s="621"/>
      <c r="C35" s="618">
        <v>0</v>
      </c>
      <c r="D35" s="619">
        <f>$C$35*(1+$B$35)</f>
        <v>0</v>
      </c>
      <c r="E35" s="610">
        <f>D35*(1+$B$35)</f>
        <v>0</v>
      </c>
      <c r="F35" s="610">
        <f t="shared" ref="F35:AF35" si="19">E35*(1+$B$35)</f>
        <v>0</v>
      </c>
      <c r="G35" s="610">
        <f t="shared" si="19"/>
        <v>0</v>
      </c>
      <c r="H35" s="610">
        <f t="shared" si="19"/>
        <v>0</v>
      </c>
      <c r="I35" s="610">
        <f t="shared" si="19"/>
        <v>0</v>
      </c>
      <c r="J35" s="610">
        <f t="shared" si="19"/>
        <v>0</v>
      </c>
      <c r="K35" s="610">
        <f t="shared" si="19"/>
        <v>0</v>
      </c>
      <c r="L35" s="610">
        <f t="shared" si="19"/>
        <v>0</v>
      </c>
      <c r="M35" s="610">
        <f t="shared" si="19"/>
        <v>0</v>
      </c>
      <c r="N35" s="610">
        <f t="shared" si="19"/>
        <v>0</v>
      </c>
      <c r="O35" s="610">
        <f t="shared" si="19"/>
        <v>0</v>
      </c>
      <c r="P35" s="610">
        <f t="shared" si="19"/>
        <v>0</v>
      </c>
      <c r="Q35" s="610">
        <f t="shared" si="19"/>
        <v>0</v>
      </c>
      <c r="R35" s="610">
        <f t="shared" si="19"/>
        <v>0</v>
      </c>
      <c r="S35" s="610">
        <f t="shared" si="19"/>
        <v>0</v>
      </c>
      <c r="T35" s="610">
        <f t="shared" si="19"/>
        <v>0</v>
      </c>
      <c r="U35" s="610">
        <f t="shared" si="19"/>
        <v>0</v>
      </c>
      <c r="V35" s="610">
        <f t="shared" si="19"/>
        <v>0</v>
      </c>
      <c r="W35" s="610">
        <f t="shared" si="19"/>
        <v>0</v>
      </c>
      <c r="X35" s="610">
        <f t="shared" si="19"/>
        <v>0</v>
      </c>
      <c r="Y35" s="610">
        <f t="shared" si="19"/>
        <v>0</v>
      </c>
      <c r="Z35" s="610">
        <f t="shared" si="19"/>
        <v>0</v>
      </c>
      <c r="AA35" s="610">
        <f t="shared" si="19"/>
        <v>0</v>
      </c>
      <c r="AB35" s="610">
        <f t="shared" si="19"/>
        <v>0</v>
      </c>
      <c r="AC35" s="610">
        <f t="shared" si="19"/>
        <v>0</v>
      </c>
      <c r="AD35" s="610">
        <f t="shared" si="19"/>
        <v>0</v>
      </c>
      <c r="AE35" s="610">
        <f t="shared" si="19"/>
        <v>0</v>
      </c>
      <c r="AF35" s="610">
        <f t="shared" si="19"/>
        <v>0</v>
      </c>
    </row>
    <row r="36" spans="1:32">
      <c r="A36" s="620" t="s">
        <v>565</v>
      </c>
      <c r="B36" s="621"/>
      <c r="C36" s="618">
        <v>0</v>
      </c>
      <c r="D36" s="619">
        <f>$C$36*(1+$B$36)</f>
        <v>0</v>
      </c>
      <c r="E36" s="610">
        <f>D36*(1+$B$36)</f>
        <v>0</v>
      </c>
      <c r="F36" s="610">
        <f>E36*(1+$B$36)</f>
        <v>0</v>
      </c>
      <c r="G36" s="610">
        <f t="shared" ref="G36:AF36" si="20">F36*(1+$B$36)</f>
        <v>0</v>
      </c>
      <c r="H36" s="610">
        <f t="shared" si="20"/>
        <v>0</v>
      </c>
      <c r="I36" s="610">
        <f t="shared" si="20"/>
        <v>0</v>
      </c>
      <c r="J36" s="610">
        <f t="shared" si="20"/>
        <v>0</v>
      </c>
      <c r="K36" s="610">
        <f t="shared" si="20"/>
        <v>0</v>
      </c>
      <c r="L36" s="610">
        <f t="shared" si="20"/>
        <v>0</v>
      </c>
      <c r="M36" s="610">
        <f t="shared" si="20"/>
        <v>0</v>
      </c>
      <c r="N36" s="610">
        <f t="shared" si="20"/>
        <v>0</v>
      </c>
      <c r="O36" s="610">
        <f t="shared" si="20"/>
        <v>0</v>
      </c>
      <c r="P36" s="610">
        <f t="shared" si="20"/>
        <v>0</v>
      </c>
      <c r="Q36" s="610">
        <f t="shared" si="20"/>
        <v>0</v>
      </c>
      <c r="R36" s="610">
        <f t="shared" si="20"/>
        <v>0</v>
      </c>
      <c r="S36" s="610">
        <f t="shared" si="20"/>
        <v>0</v>
      </c>
      <c r="T36" s="610">
        <f t="shared" si="20"/>
        <v>0</v>
      </c>
      <c r="U36" s="610">
        <f t="shared" si="20"/>
        <v>0</v>
      </c>
      <c r="V36" s="610">
        <f t="shared" si="20"/>
        <v>0</v>
      </c>
      <c r="W36" s="610">
        <f t="shared" si="20"/>
        <v>0</v>
      </c>
      <c r="X36" s="610">
        <f t="shared" si="20"/>
        <v>0</v>
      </c>
      <c r="Y36" s="610">
        <f t="shared" si="20"/>
        <v>0</v>
      </c>
      <c r="Z36" s="610">
        <f t="shared" si="20"/>
        <v>0</v>
      </c>
      <c r="AA36" s="610">
        <f t="shared" si="20"/>
        <v>0</v>
      </c>
      <c r="AB36" s="610">
        <f t="shared" si="20"/>
        <v>0</v>
      </c>
      <c r="AC36" s="610">
        <f t="shared" si="20"/>
        <v>0</v>
      </c>
      <c r="AD36" s="610">
        <f t="shared" si="20"/>
        <v>0</v>
      </c>
      <c r="AE36" s="610">
        <f t="shared" si="20"/>
        <v>0</v>
      </c>
      <c r="AF36" s="610">
        <f t="shared" si="20"/>
        <v>0</v>
      </c>
    </row>
    <row r="37" spans="1:32">
      <c r="A37" s="630" t="s">
        <v>576</v>
      </c>
      <c r="B37" s="619"/>
      <c r="C37" s="619">
        <f>C27-(C29+C30+C31+C32+C34+C35+C36+C33)</f>
        <v>0</v>
      </c>
      <c r="D37" s="619">
        <f t="shared" ref="D37:AF37" si="21">D27-(D29+D30+D31+D32+D34+D35+D36+D33)</f>
        <v>0</v>
      </c>
      <c r="E37" s="619">
        <f t="shared" si="21"/>
        <v>0</v>
      </c>
      <c r="F37" s="619">
        <f t="shared" si="21"/>
        <v>0</v>
      </c>
      <c r="G37" s="619">
        <f t="shared" si="21"/>
        <v>0</v>
      </c>
      <c r="H37" s="619">
        <f t="shared" si="21"/>
        <v>0</v>
      </c>
      <c r="I37" s="619">
        <f t="shared" si="21"/>
        <v>0</v>
      </c>
      <c r="J37" s="619">
        <f t="shared" si="21"/>
        <v>0</v>
      </c>
      <c r="K37" s="619">
        <f t="shared" si="21"/>
        <v>0</v>
      </c>
      <c r="L37" s="619">
        <f t="shared" si="21"/>
        <v>0</v>
      </c>
      <c r="M37" s="619">
        <f t="shared" si="21"/>
        <v>0</v>
      </c>
      <c r="N37" s="619">
        <f t="shared" si="21"/>
        <v>0</v>
      </c>
      <c r="O37" s="619">
        <f t="shared" si="21"/>
        <v>0</v>
      </c>
      <c r="P37" s="619">
        <f t="shared" si="21"/>
        <v>0</v>
      </c>
      <c r="Q37" s="619">
        <f t="shared" si="21"/>
        <v>0</v>
      </c>
      <c r="R37" s="619">
        <f t="shared" si="21"/>
        <v>0</v>
      </c>
      <c r="S37" s="619">
        <f t="shared" si="21"/>
        <v>0</v>
      </c>
      <c r="T37" s="619">
        <f t="shared" si="21"/>
        <v>0</v>
      </c>
      <c r="U37" s="619">
        <f t="shared" si="21"/>
        <v>0</v>
      </c>
      <c r="V37" s="619">
        <f t="shared" si="21"/>
        <v>0</v>
      </c>
      <c r="W37" s="619">
        <f t="shared" si="21"/>
        <v>0</v>
      </c>
      <c r="X37" s="619">
        <f t="shared" si="21"/>
        <v>0</v>
      </c>
      <c r="Y37" s="619">
        <f t="shared" si="21"/>
        <v>0</v>
      </c>
      <c r="Z37" s="619">
        <f t="shared" si="21"/>
        <v>0</v>
      </c>
      <c r="AA37" s="619">
        <f t="shared" si="21"/>
        <v>0</v>
      </c>
      <c r="AB37" s="619">
        <f t="shared" si="21"/>
        <v>0</v>
      </c>
      <c r="AC37" s="619">
        <f t="shared" si="21"/>
        <v>0</v>
      </c>
      <c r="AD37" s="619">
        <f t="shared" si="21"/>
        <v>0</v>
      </c>
      <c r="AE37" s="619">
        <f t="shared" si="21"/>
        <v>0</v>
      </c>
      <c r="AF37" s="619">
        <f t="shared" si="21"/>
        <v>0</v>
      </c>
    </row>
    <row r="38" spans="1:32">
      <c r="A38" s="430"/>
      <c r="B38" s="430"/>
      <c r="C38" s="430"/>
      <c r="D38" s="430"/>
      <c r="E38" s="430"/>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row>
    <row r="39" spans="1:32">
      <c r="A39" s="84" t="s">
        <v>577</v>
      </c>
      <c r="B39" s="631" t="str">
        <f>IF(COUNTIF(C37:AF37,"&lt;0"),"YES","NO")</f>
        <v>NO</v>
      </c>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row>
    <row r="40" spans="1:32">
      <c r="A40" s="84" t="s">
        <v>578</v>
      </c>
      <c r="B40" s="84"/>
      <c r="C40" s="84"/>
      <c r="D40" s="84"/>
      <c r="E40" s="84"/>
      <c r="F40" s="84"/>
      <c r="G40" s="84"/>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row>
  </sheetData>
  <mergeCells count="3">
    <mergeCell ref="B3:E3"/>
    <mergeCell ref="B4:E4"/>
    <mergeCell ref="B5:E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1BCCB5F211044195074420CCA63233" ma:contentTypeVersion="0" ma:contentTypeDescription="Create a new document." ma:contentTypeScope="" ma:versionID="03d492367ba2cd9d8b32892ebbd61aae">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404D5B-A01B-4354-9E64-62D91FC039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4A6577C-BF2E-40A5-87E9-E4D8E1170C84}">
  <ds:schemaRefs>
    <ds:schemaRef ds:uri="http://schemas.microsoft.com/sharepoint/v3/contenttype/forms"/>
  </ds:schemaRefs>
</ds:datastoreItem>
</file>

<file path=customXml/itemProps3.xml><?xml version="1.0" encoding="utf-8"?>
<ds:datastoreItem xmlns:ds="http://schemas.openxmlformats.org/officeDocument/2006/customXml" ds:itemID="{DF0E4971-B014-440A-8E42-B283EE73852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 Self Score</vt:lpstr>
      <vt:lpstr>3 Application Form</vt:lpstr>
      <vt:lpstr>5 Market Demand</vt:lpstr>
      <vt:lpstr>10 Replacement</vt:lpstr>
      <vt:lpstr>14 Schedule</vt:lpstr>
      <vt:lpstr>17 Budget - Rental</vt:lpstr>
      <vt:lpstr>17 Budget - Ownership</vt:lpstr>
      <vt:lpstr>18 Operating Budget</vt:lpstr>
      <vt:lpstr>19 30 year Pro Forma</vt:lpstr>
      <vt:lpstr>20 Unit Size Aff Rents</vt:lpstr>
      <vt:lpstr>20 Unit Size Aff. Ownership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 Fitterman</dc:creator>
  <cp:keywords/>
  <dc:description/>
  <cp:lastModifiedBy>Bazley, Jasmine</cp:lastModifiedBy>
  <dcterms:created xsi:type="dcterms:W3CDTF">2020-06-16T14:25:17Z</dcterms:created>
  <dcterms:modified xsi:type="dcterms:W3CDTF">2025-04-08T19:47:59Z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0x0101008A1BCCB5F211044195074420CCA63233</vt:lpwstr>
  </property>
</Properties>
</file>