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allastxgov.sharepoint.com/sites/city/housingnr/homerepair1/Development Projects/Development Processes and Templates/NOFA Docs/"/>
    </mc:Choice>
  </mc:AlternateContent>
  <xr:revisionPtr revIDLastSave="0" documentId="8_{C8E27E4D-37C9-4323-ADF0-7D2FBFF29CE8}" xr6:coauthVersionLast="47" xr6:coauthVersionMax="47" xr10:uidLastSave="{00000000-0000-0000-0000-000000000000}"/>
  <bookViews>
    <workbookView xWindow="-11925" yWindow="-15870" windowWidth="25440" windowHeight="15390" firstSheet="6" activeTab="6" xr2:uid="{47C9C925-1FF5-4F87-A313-0CE2F5448661}"/>
  </bookViews>
  <sheets>
    <sheet name="2 Self" sheetId="10" r:id="rId1"/>
    <sheet name="3 Application Form" sheetId="1" r:id="rId2"/>
    <sheet name="5 Market Demand" sheetId="2" r:id="rId3"/>
    <sheet name="10 Replacement" sheetId="11" r:id="rId4"/>
    <sheet name="14 Schedule" sheetId="3" r:id="rId5"/>
    <sheet name="17 Budget -Rental" sheetId="4" r:id="rId6"/>
    <sheet name="17 Budget-Ownership" sheetId="5" r:id="rId7"/>
    <sheet name="18 Operating Budget" sheetId="6" r:id="rId8"/>
    <sheet name="19 30 Year Pro Forma" sheetId="7" r:id="rId9"/>
    <sheet name="20 Aff Rents" sheetId="8" r:id="rId10"/>
    <sheet name="20 Aff. Ownership" sheetId="9"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0" l="1"/>
  <c r="B18" i="10"/>
  <c r="B11" i="10"/>
  <c r="B7" i="10"/>
  <c r="C96" i="6" l="1"/>
  <c r="C86" i="6"/>
  <c r="C91" i="6"/>
  <c r="D98" i="6" s="1"/>
  <c r="D33" i="11"/>
  <c r="D32" i="11"/>
  <c r="D31" i="11"/>
  <c r="D30" i="11"/>
  <c r="D29" i="11"/>
  <c r="E23" i="10"/>
  <c r="D23" i="10"/>
  <c r="C23" i="10"/>
  <c r="E18" i="10"/>
  <c r="D18" i="10"/>
  <c r="C18" i="10"/>
  <c r="E11" i="10"/>
  <c r="D11" i="10"/>
  <c r="C11" i="10"/>
  <c r="B30" i="10"/>
  <c r="E7" i="10"/>
  <c r="D7" i="10"/>
  <c r="C7" i="10"/>
  <c r="C32" i="7"/>
  <c r="C31" i="7"/>
  <c r="C30" i="7"/>
  <c r="D30" i="10" l="1"/>
  <c r="D31" i="10" s="1"/>
  <c r="E30" i="10"/>
  <c r="C30" i="10"/>
  <c r="C29" i="7"/>
  <c r="E32" i="10" l="1"/>
  <c r="D96" i="6"/>
  <c r="D95" i="6"/>
  <c r="D94" i="6"/>
  <c r="D93" i="6"/>
  <c r="D91" i="6"/>
  <c r="D90" i="6"/>
  <c r="D89" i="6"/>
  <c r="D88" i="6"/>
  <c r="D86" i="6"/>
  <c r="D85" i="6"/>
  <c r="D84" i="6"/>
  <c r="D83" i="6"/>
  <c r="F45" i="9" l="1"/>
  <c r="F44" i="9"/>
  <c r="F43" i="9"/>
  <c r="F42" i="9"/>
  <c r="E36" i="9"/>
  <c r="I35" i="9"/>
  <c r="I34" i="9"/>
  <c r="I33" i="9"/>
  <c r="I32" i="9"/>
  <c r="I31" i="9"/>
  <c r="I30" i="9"/>
  <c r="I29" i="9"/>
  <c r="I28" i="9"/>
  <c r="I27" i="9"/>
  <c r="I26" i="9"/>
  <c r="I25" i="9"/>
  <c r="E21" i="9"/>
  <c r="I20" i="9"/>
  <c r="I19" i="9"/>
  <c r="I18" i="9"/>
  <c r="I17" i="9"/>
  <c r="I16" i="9"/>
  <c r="I15" i="9"/>
  <c r="I14" i="9"/>
  <c r="I13" i="9"/>
  <c r="I12" i="9"/>
  <c r="I11" i="9"/>
  <c r="I10" i="9"/>
  <c r="I9" i="9"/>
  <c r="I51" i="8"/>
  <c r="H51" i="8"/>
  <c r="G51" i="8"/>
  <c r="I50" i="8"/>
  <c r="H50" i="8"/>
  <c r="G50" i="8"/>
  <c r="I49" i="8"/>
  <c r="H49" i="8"/>
  <c r="G49" i="8"/>
  <c r="I48" i="8"/>
  <c r="H48" i="8"/>
  <c r="G48" i="8"/>
  <c r="I47" i="8"/>
  <c r="H47" i="8"/>
  <c r="G47" i="8"/>
  <c r="E40" i="8"/>
  <c r="J35" i="8"/>
  <c r="B35" i="8"/>
  <c r="J34" i="8"/>
  <c r="J33" i="8"/>
  <c r="J32" i="8"/>
  <c r="B28" i="8"/>
  <c r="J27" i="8"/>
  <c r="J26" i="8"/>
  <c r="J25" i="8"/>
  <c r="J28" i="8" s="1"/>
  <c r="B21" i="8"/>
  <c r="E41" i="8" s="1"/>
  <c r="L20" i="8"/>
  <c r="J20" i="8"/>
  <c r="I20" i="8"/>
  <c r="L19" i="8"/>
  <c r="J19" i="8"/>
  <c r="I19" i="8"/>
  <c r="L18" i="8"/>
  <c r="J18" i="8"/>
  <c r="I18" i="8"/>
  <c r="L17" i="8"/>
  <c r="J17" i="8"/>
  <c r="I17" i="8"/>
  <c r="L16" i="8"/>
  <c r="J16" i="8"/>
  <c r="I16" i="8"/>
  <c r="L15" i="8"/>
  <c r="J15" i="8"/>
  <c r="I15" i="8"/>
  <c r="L14" i="8"/>
  <c r="J14" i="8"/>
  <c r="I14" i="8"/>
  <c r="L13" i="8"/>
  <c r="J13" i="8"/>
  <c r="I13" i="8"/>
  <c r="L12" i="8"/>
  <c r="J12" i="8"/>
  <c r="I12" i="8"/>
  <c r="L11" i="8"/>
  <c r="J11" i="8"/>
  <c r="I11" i="8"/>
  <c r="L10" i="8"/>
  <c r="J10" i="8"/>
  <c r="I10" i="8"/>
  <c r="L9" i="8"/>
  <c r="J9" i="8"/>
  <c r="I9" i="8"/>
  <c r="L8" i="8"/>
  <c r="J8" i="8"/>
  <c r="I8" i="8"/>
  <c r="D36" i="7"/>
  <c r="E36" i="7" s="1"/>
  <c r="F36" i="7" s="1"/>
  <c r="G36" i="7" s="1"/>
  <c r="H36" i="7" s="1"/>
  <c r="I36" i="7" s="1"/>
  <c r="J36" i="7" s="1"/>
  <c r="K36" i="7" s="1"/>
  <c r="L36" i="7" s="1"/>
  <c r="M36" i="7" s="1"/>
  <c r="N36" i="7" s="1"/>
  <c r="O36" i="7" s="1"/>
  <c r="P36" i="7" s="1"/>
  <c r="Q36" i="7" s="1"/>
  <c r="R36" i="7" s="1"/>
  <c r="S36" i="7" s="1"/>
  <c r="T36" i="7" s="1"/>
  <c r="U36" i="7" s="1"/>
  <c r="V36" i="7" s="1"/>
  <c r="W36" i="7" s="1"/>
  <c r="X36" i="7" s="1"/>
  <c r="Y36" i="7" s="1"/>
  <c r="Z36" i="7" s="1"/>
  <c r="AA36" i="7" s="1"/>
  <c r="AB36" i="7" s="1"/>
  <c r="AC36" i="7" s="1"/>
  <c r="AD36" i="7" s="1"/>
  <c r="AE36" i="7" s="1"/>
  <c r="AF36" i="7" s="1"/>
  <c r="E35" i="7"/>
  <c r="F35" i="7" s="1"/>
  <c r="G35" i="7" s="1"/>
  <c r="H35" i="7" s="1"/>
  <c r="I35" i="7" s="1"/>
  <c r="J35" i="7" s="1"/>
  <c r="K35" i="7" s="1"/>
  <c r="L35" i="7" s="1"/>
  <c r="M35" i="7" s="1"/>
  <c r="N35" i="7" s="1"/>
  <c r="O35" i="7" s="1"/>
  <c r="P35" i="7" s="1"/>
  <c r="Q35" i="7" s="1"/>
  <c r="R35" i="7" s="1"/>
  <c r="S35" i="7" s="1"/>
  <c r="T35" i="7" s="1"/>
  <c r="U35" i="7" s="1"/>
  <c r="V35" i="7" s="1"/>
  <c r="W35" i="7" s="1"/>
  <c r="X35" i="7" s="1"/>
  <c r="Y35" i="7" s="1"/>
  <c r="Z35" i="7" s="1"/>
  <c r="AA35" i="7" s="1"/>
  <c r="AB35" i="7" s="1"/>
  <c r="AC35" i="7" s="1"/>
  <c r="AD35" i="7" s="1"/>
  <c r="AE35" i="7" s="1"/>
  <c r="AF35" i="7" s="1"/>
  <c r="D35" i="7"/>
  <c r="D34" i="7"/>
  <c r="E34" i="7" s="1"/>
  <c r="F34" i="7" s="1"/>
  <c r="G34" i="7" s="1"/>
  <c r="H34" i="7" s="1"/>
  <c r="I34" i="7" s="1"/>
  <c r="J34" i="7" s="1"/>
  <c r="K34" i="7" s="1"/>
  <c r="L34" i="7" s="1"/>
  <c r="M34" i="7" s="1"/>
  <c r="N34" i="7" s="1"/>
  <c r="O34" i="7" s="1"/>
  <c r="P34" i="7" s="1"/>
  <c r="Q34" i="7" s="1"/>
  <c r="R34" i="7" s="1"/>
  <c r="S34" i="7" s="1"/>
  <c r="T34" i="7" s="1"/>
  <c r="U34" i="7" s="1"/>
  <c r="V34" i="7" s="1"/>
  <c r="W34" i="7" s="1"/>
  <c r="X34" i="7" s="1"/>
  <c r="Y34" i="7" s="1"/>
  <c r="Z34" i="7" s="1"/>
  <c r="AA34" i="7" s="1"/>
  <c r="AB34" i="7" s="1"/>
  <c r="AC34" i="7" s="1"/>
  <c r="AD34" i="7" s="1"/>
  <c r="AE34" i="7" s="1"/>
  <c r="AF34" i="7" s="1"/>
  <c r="D32" i="7"/>
  <c r="E32" i="7" s="1"/>
  <c r="F32" i="7" s="1"/>
  <c r="G32" i="7" s="1"/>
  <c r="H32" i="7" s="1"/>
  <c r="I32" i="7" s="1"/>
  <c r="J32" i="7" s="1"/>
  <c r="K32" i="7" s="1"/>
  <c r="L32" i="7" s="1"/>
  <c r="M32" i="7" s="1"/>
  <c r="N32" i="7" s="1"/>
  <c r="O32" i="7" s="1"/>
  <c r="P32" i="7" s="1"/>
  <c r="Q32" i="7" s="1"/>
  <c r="R32" i="7" s="1"/>
  <c r="S32" i="7" s="1"/>
  <c r="T32" i="7" s="1"/>
  <c r="U32" i="7" s="1"/>
  <c r="V32" i="7" s="1"/>
  <c r="W32" i="7" s="1"/>
  <c r="X32" i="7" s="1"/>
  <c r="Y32" i="7" s="1"/>
  <c r="Z32" i="7" s="1"/>
  <c r="AA32" i="7" s="1"/>
  <c r="AB32" i="7" s="1"/>
  <c r="AC32" i="7" s="1"/>
  <c r="AD32" i="7" s="1"/>
  <c r="AE32" i="7" s="1"/>
  <c r="AF32" i="7" s="1"/>
  <c r="Z31" i="7"/>
  <c r="AA30" i="7"/>
  <c r="S30" i="7"/>
  <c r="K30" i="7"/>
  <c r="AD29" i="7"/>
  <c r="AC29" i="7"/>
  <c r="V29" i="7"/>
  <c r="AB29" i="7"/>
  <c r="M26" i="7"/>
  <c r="N26" i="7" s="1"/>
  <c r="O26" i="7" s="1"/>
  <c r="P26" i="7" s="1"/>
  <c r="Q26" i="7" s="1"/>
  <c r="R26" i="7" s="1"/>
  <c r="S26" i="7" s="1"/>
  <c r="T26" i="7" s="1"/>
  <c r="U26" i="7" s="1"/>
  <c r="V26" i="7" s="1"/>
  <c r="W26" i="7" s="1"/>
  <c r="X26" i="7" s="1"/>
  <c r="Y26" i="7" s="1"/>
  <c r="Z26" i="7" s="1"/>
  <c r="AA26" i="7" s="1"/>
  <c r="AB26" i="7" s="1"/>
  <c r="AC26" i="7" s="1"/>
  <c r="AD26" i="7" s="1"/>
  <c r="AE26" i="7" s="1"/>
  <c r="AF26" i="7" s="1"/>
  <c r="E26" i="7"/>
  <c r="F26" i="7" s="1"/>
  <c r="G26" i="7" s="1"/>
  <c r="H26" i="7" s="1"/>
  <c r="I26" i="7" s="1"/>
  <c r="J26" i="7" s="1"/>
  <c r="K26" i="7" s="1"/>
  <c r="L26" i="7" s="1"/>
  <c r="D26" i="7"/>
  <c r="D25" i="7"/>
  <c r="E25" i="7" s="1"/>
  <c r="F25" i="7" s="1"/>
  <c r="G25" i="7" s="1"/>
  <c r="H25" i="7" s="1"/>
  <c r="I25" i="7" s="1"/>
  <c r="J25" i="7" s="1"/>
  <c r="K25" i="7" s="1"/>
  <c r="L25" i="7" s="1"/>
  <c r="M25" i="7" s="1"/>
  <c r="N25" i="7" s="1"/>
  <c r="O25" i="7" s="1"/>
  <c r="P25" i="7" s="1"/>
  <c r="Q25" i="7" s="1"/>
  <c r="R25" i="7" s="1"/>
  <c r="S25" i="7" s="1"/>
  <c r="T25" i="7" s="1"/>
  <c r="U25" i="7" s="1"/>
  <c r="V25" i="7" s="1"/>
  <c r="W25" i="7" s="1"/>
  <c r="X25" i="7" s="1"/>
  <c r="Y25" i="7" s="1"/>
  <c r="Z25" i="7" s="1"/>
  <c r="AA25" i="7" s="1"/>
  <c r="AB25" i="7" s="1"/>
  <c r="AC25" i="7" s="1"/>
  <c r="AD25" i="7" s="1"/>
  <c r="AE25" i="7" s="1"/>
  <c r="AF25" i="7" s="1"/>
  <c r="E24" i="7"/>
  <c r="F24" i="7" s="1"/>
  <c r="G24" i="7" s="1"/>
  <c r="H24" i="7" s="1"/>
  <c r="I24" i="7" s="1"/>
  <c r="J24" i="7" s="1"/>
  <c r="K24" i="7" s="1"/>
  <c r="L24" i="7" s="1"/>
  <c r="M24" i="7" s="1"/>
  <c r="N24" i="7" s="1"/>
  <c r="O24" i="7" s="1"/>
  <c r="P24" i="7" s="1"/>
  <c r="Q24" i="7" s="1"/>
  <c r="R24" i="7" s="1"/>
  <c r="S24" i="7" s="1"/>
  <c r="T24" i="7" s="1"/>
  <c r="U24" i="7" s="1"/>
  <c r="V24" i="7" s="1"/>
  <c r="W24" i="7" s="1"/>
  <c r="X24" i="7" s="1"/>
  <c r="Y24" i="7" s="1"/>
  <c r="Z24" i="7" s="1"/>
  <c r="AA24" i="7" s="1"/>
  <c r="AB24" i="7" s="1"/>
  <c r="AC24" i="7" s="1"/>
  <c r="AD24" i="7" s="1"/>
  <c r="AE24" i="7" s="1"/>
  <c r="AF24" i="7" s="1"/>
  <c r="D24" i="7"/>
  <c r="D16" i="7"/>
  <c r="E16" i="7" s="1"/>
  <c r="F16" i="7" s="1"/>
  <c r="G16" i="7" s="1"/>
  <c r="H16" i="7" s="1"/>
  <c r="I16" i="7" s="1"/>
  <c r="J16" i="7" s="1"/>
  <c r="K16" i="7" s="1"/>
  <c r="L16" i="7" s="1"/>
  <c r="M16" i="7" s="1"/>
  <c r="N16" i="7" s="1"/>
  <c r="O16" i="7" s="1"/>
  <c r="P16" i="7" s="1"/>
  <c r="Q16" i="7" s="1"/>
  <c r="R16" i="7" s="1"/>
  <c r="S16" i="7" s="1"/>
  <c r="T16" i="7" s="1"/>
  <c r="U16" i="7" s="1"/>
  <c r="V16" i="7" s="1"/>
  <c r="W16" i="7" s="1"/>
  <c r="X16" i="7" s="1"/>
  <c r="Y16" i="7" s="1"/>
  <c r="Z16" i="7" s="1"/>
  <c r="AA16" i="7" s="1"/>
  <c r="AB16" i="7" s="1"/>
  <c r="AC16" i="7" s="1"/>
  <c r="AD16" i="7" s="1"/>
  <c r="AE16" i="7" s="1"/>
  <c r="AF16" i="7" s="1"/>
  <c r="D15" i="7"/>
  <c r="E15" i="7" s="1"/>
  <c r="F15" i="7" s="1"/>
  <c r="G15" i="7" s="1"/>
  <c r="H15" i="7" s="1"/>
  <c r="I15" i="7" s="1"/>
  <c r="J15" i="7" s="1"/>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N14" i="7"/>
  <c r="O14" i="7" s="1"/>
  <c r="P14" i="7" s="1"/>
  <c r="Q14" i="7" s="1"/>
  <c r="R14" i="7" s="1"/>
  <c r="S14" i="7" s="1"/>
  <c r="T14" i="7" s="1"/>
  <c r="U14" i="7" s="1"/>
  <c r="V14" i="7" s="1"/>
  <c r="W14" i="7" s="1"/>
  <c r="X14" i="7" s="1"/>
  <c r="Y14" i="7" s="1"/>
  <c r="Z14" i="7" s="1"/>
  <c r="AA14" i="7" s="1"/>
  <c r="AB14" i="7" s="1"/>
  <c r="AC14" i="7" s="1"/>
  <c r="AD14" i="7" s="1"/>
  <c r="AE14" i="7" s="1"/>
  <c r="AF14" i="7" s="1"/>
  <c r="F14" i="7"/>
  <c r="G14" i="7" s="1"/>
  <c r="H14" i="7" s="1"/>
  <c r="I14" i="7" s="1"/>
  <c r="J14" i="7" s="1"/>
  <c r="K14" i="7" s="1"/>
  <c r="L14" i="7" s="1"/>
  <c r="M14" i="7" s="1"/>
  <c r="D14" i="7"/>
  <c r="E14" i="7" s="1"/>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E11" i="7"/>
  <c r="F11" i="7" s="1"/>
  <c r="G11" i="7" s="1"/>
  <c r="H11" i="7" s="1"/>
  <c r="I11" i="7" s="1"/>
  <c r="J11" i="7" s="1"/>
  <c r="K11" i="7" s="1"/>
  <c r="L11" i="7" s="1"/>
  <c r="M11" i="7" s="1"/>
  <c r="N11" i="7" s="1"/>
  <c r="O11" i="7" s="1"/>
  <c r="P11" i="7" s="1"/>
  <c r="Q11" i="7" s="1"/>
  <c r="R11" i="7" s="1"/>
  <c r="S11" i="7" s="1"/>
  <c r="T11" i="7" s="1"/>
  <c r="U11" i="7" s="1"/>
  <c r="V11" i="7" s="1"/>
  <c r="W11" i="7" s="1"/>
  <c r="X11" i="7" s="1"/>
  <c r="Y11" i="7" s="1"/>
  <c r="Z11" i="7" s="1"/>
  <c r="AA11" i="7" s="1"/>
  <c r="AB11" i="7" s="1"/>
  <c r="AC11" i="7" s="1"/>
  <c r="AD11" i="7" s="1"/>
  <c r="AE11" i="7" s="1"/>
  <c r="AF11" i="7" s="1"/>
  <c r="D11" i="7"/>
  <c r="D10" i="7"/>
  <c r="E10" i="7" s="1"/>
  <c r="F10" i="7" s="1"/>
  <c r="G10" i="7" s="1"/>
  <c r="H10" i="7" s="1"/>
  <c r="I10" i="7" s="1"/>
  <c r="J10" i="7" s="1"/>
  <c r="K10" i="7" s="1"/>
  <c r="L10" i="7" s="1"/>
  <c r="M10" i="7" s="1"/>
  <c r="N10" i="7" s="1"/>
  <c r="O10" i="7" s="1"/>
  <c r="P10" i="7" s="1"/>
  <c r="Q10" i="7" s="1"/>
  <c r="R10" i="7" s="1"/>
  <c r="S10" i="7" s="1"/>
  <c r="T10" i="7" s="1"/>
  <c r="U10" i="7" s="1"/>
  <c r="V10" i="7" s="1"/>
  <c r="W10" i="7" s="1"/>
  <c r="X10" i="7" s="1"/>
  <c r="Y10" i="7" s="1"/>
  <c r="Z10" i="7" s="1"/>
  <c r="AA10" i="7" s="1"/>
  <c r="AB10" i="7" s="1"/>
  <c r="AC10" i="7" s="1"/>
  <c r="AD10" i="7" s="1"/>
  <c r="AE10" i="7" s="1"/>
  <c r="AF10" i="7" s="1"/>
  <c r="C33" i="7"/>
  <c r="I33" i="7" s="1"/>
  <c r="D74" i="6"/>
  <c r="D71" i="6"/>
  <c r="D70" i="6"/>
  <c r="D69" i="6"/>
  <c r="D68" i="6"/>
  <c r="D67" i="6"/>
  <c r="D66" i="6"/>
  <c r="D65" i="6"/>
  <c r="D64" i="6"/>
  <c r="D63" i="6"/>
  <c r="D62" i="6"/>
  <c r="D61" i="6"/>
  <c r="D60" i="6"/>
  <c r="D59" i="6"/>
  <c r="D58" i="6"/>
  <c r="D57" i="6"/>
  <c r="D56" i="6"/>
  <c r="D53" i="6"/>
  <c r="D52" i="6"/>
  <c r="D51" i="6"/>
  <c r="D50" i="6"/>
  <c r="D49" i="6"/>
  <c r="D46" i="6"/>
  <c r="D45" i="6"/>
  <c r="D44" i="6"/>
  <c r="D41" i="6"/>
  <c r="D40" i="6"/>
  <c r="D37" i="6"/>
  <c r="D36" i="6"/>
  <c r="D35" i="6"/>
  <c r="D34" i="6"/>
  <c r="D33" i="6"/>
  <c r="D32" i="6"/>
  <c r="D31" i="6"/>
  <c r="D30" i="6"/>
  <c r="D29" i="6"/>
  <c r="D26" i="6"/>
  <c r="D25" i="6"/>
  <c r="D24" i="6"/>
  <c r="D23" i="6"/>
  <c r="D22" i="6"/>
  <c r="D21" i="6"/>
  <c r="D20" i="6"/>
  <c r="D19" i="6"/>
  <c r="D18" i="6"/>
  <c r="D17" i="6"/>
  <c r="D16" i="6"/>
  <c r="D15" i="6"/>
  <c r="D14" i="6"/>
  <c r="D13" i="6"/>
  <c r="D12" i="6"/>
  <c r="D11" i="6"/>
  <c r="D8" i="6"/>
  <c r="D7" i="6"/>
  <c r="C75" i="6"/>
  <c r="C72" i="6"/>
  <c r="C54" i="6"/>
  <c r="C47" i="6"/>
  <c r="D47" i="6" s="1"/>
  <c r="C42" i="6"/>
  <c r="C38" i="6"/>
  <c r="C27" i="6"/>
  <c r="C9" i="6"/>
  <c r="H85" i="5"/>
  <c r="F85" i="5"/>
  <c r="E85" i="5"/>
  <c r="I84" i="5"/>
  <c r="H78" i="5"/>
  <c r="D78" i="5"/>
  <c r="K76" i="5"/>
  <c r="K85" i="5" s="1"/>
  <c r="J76" i="5"/>
  <c r="J85" i="5" s="1"/>
  <c r="I76" i="5"/>
  <c r="I85" i="5" s="1"/>
  <c r="G76" i="5"/>
  <c r="G85" i="5" s="1"/>
  <c r="D76" i="5"/>
  <c r="D85" i="5" s="1"/>
  <c r="C75" i="5"/>
  <c r="B75" i="5" s="1"/>
  <c r="C74" i="5"/>
  <c r="B74" i="5" s="1"/>
  <c r="C73" i="5"/>
  <c r="B73" i="5" s="1"/>
  <c r="C72" i="5"/>
  <c r="B72" i="5" s="1"/>
  <c r="C71" i="5"/>
  <c r="B71" i="5" s="1"/>
  <c r="K65" i="5"/>
  <c r="K68" i="5" s="1"/>
  <c r="K78" i="5" s="1"/>
  <c r="J65" i="5"/>
  <c r="J68" i="5" s="1"/>
  <c r="J78" i="5" s="1"/>
  <c r="I65" i="5"/>
  <c r="I68" i="5" s="1"/>
  <c r="I78" i="5" s="1"/>
  <c r="G65" i="5"/>
  <c r="G68" i="5" s="1"/>
  <c r="D65" i="5"/>
  <c r="C64" i="5"/>
  <c r="B64" i="5" s="1"/>
  <c r="C63" i="5"/>
  <c r="B63" i="5"/>
  <c r="C62" i="5"/>
  <c r="B62" i="5" s="1"/>
  <c r="C61" i="5"/>
  <c r="C60" i="5"/>
  <c r="B60" i="5" s="1"/>
  <c r="C59" i="5"/>
  <c r="B59" i="5" s="1"/>
  <c r="K53" i="5"/>
  <c r="K55" i="5" s="1"/>
  <c r="K84" i="5" s="1"/>
  <c r="K87" i="5" s="1"/>
  <c r="K89" i="5" s="1"/>
  <c r="J53" i="5"/>
  <c r="H53" i="5"/>
  <c r="G53" i="5"/>
  <c r="F53" i="5"/>
  <c r="E53" i="5"/>
  <c r="D53" i="5"/>
  <c r="C52" i="5"/>
  <c r="B52" i="5"/>
  <c r="C51" i="5"/>
  <c r="B51" i="5"/>
  <c r="C50" i="5"/>
  <c r="B50" i="5" s="1"/>
  <c r="C49" i="5"/>
  <c r="B49" i="5" s="1"/>
  <c r="C48" i="5"/>
  <c r="B48" i="5"/>
  <c r="C47" i="5"/>
  <c r="B47" i="5"/>
  <c r="C46" i="5"/>
  <c r="B46" i="5" s="1"/>
  <c r="C45" i="5"/>
  <c r="B45" i="5" s="1"/>
  <c r="C44" i="5"/>
  <c r="B44" i="5" s="1"/>
  <c r="C43" i="5"/>
  <c r="B43" i="5"/>
  <c r="C42" i="5"/>
  <c r="B42" i="5" s="1"/>
  <c r="C41" i="5"/>
  <c r="B41" i="5" s="1"/>
  <c r="C40" i="5"/>
  <c r="B40" i="5"/>
  <c r="C39" i="5"/>
  <c r="B39" i="5" s="1"/>
  <c r="C38" i="5"/>
  <c r="B38" i="5" s="1"/>
  <c r="K35" i="5"/>
  <c r="J35" i="5"/>
  <c r="H35" i="5"/>
  <c r="G35" i="5"/>
  <c r="F35" i="5"/>
  <c r="E35" i="5"/>
  <c r="D35" i="5"/>
  <c r="C34" i="5"/>
  <c r="B34" i="5" s="1"/>
  <c r="C33" i="5"/>
  <c r="B33" i="5" s="1"/>
  <c r="C32" i="5"/>
  <c r="B32" i="5" s="1"/>
  <c r="C31" i="5"/>
  <c r="B31" i="5" s="1"/>
  <c r="C30" i="5"/>
  <c r="B30" i="5" s="1"/>
  <c r="C29" i="5"/>
  <c r="B29" i="5" s="1"/>
  <c r="K26" i="5"/>
  <c r="J26" i="5"/>
  <c r="H26" i="5"/>
  <c r="G26" i="5"/>
  <c r="F26" i="5"/>
  <c r="E26" i="5"/>
  <c r="D26" i="5"/>
  <c r="C25" i="5"/>
  <c r="B25" i="5" s="1"/>
  <c r="C24" i="5"/>
  <c r="B24" i="5" s="1"/>
  <c r="C23" i="5"/>
  <c r="B23" i="5" s="1"/>
  <c r="C22" i="5"/>
  <c r="B22" i="5" s="1"/>
  <c r="K18" i="5"/>
  <c r="J18" i="5"/>
  <c r="H18" i="5"/>
  <c r="G18" i="5"/>
  <c r="F18" i="5"/>
  <c r="E18" i="5"/>
  <c r="D18" i="5"/>
  <c r="C17" i="5"/>
  <c r="B17" i="5"/>
  <c r="C16" i="5"/>
  <c r="B16" i="5" s="1"/>
  <c r="C15" i="5"/>
  <c r="B15" i="5" s="1"/>
  <c r="C14" i="5"/>
  <c r="B14" i="5"/>
  <c r="C13" i="5"/>
  <c r="B13" i="5" s="1"/>
  <c r="C12" i="5"/>
  <c r="B12" i="5" s="1"/>
  <c r="B79" i="4"/>
  <c r="B77" i="4"/>
  <c r="G75" i="4"/>
  <c r="F75" i="4"/>
  <c r="E75" i="4"/>
  <c r="D75" i="4"/>
  <c r="C75" i="4"/>
  <c r="B74" i="4"/>
  <c r="B73" i="4"/>
  <c r="B72" i="4"/>
  <c r="B71" i="4"/>
  <c r="B70" i="4"/>
  <c r="G67" i="4"/>
  <c r="F67" i="4"/>
  <c r="E67" i="4"/>
  <c r="D67" i="4"/>
  <c r="C67" i="4"/>
  <c r="B66" i="4"/>
  <c r="B65" i="4"/>
  <c r="B64" i="4"/>
  <c r="B63" i="4"/>
  <c r="B62" i="4"/>
  <c r="B61" i="4"/>
  <c r="G58" i="4"/>
  <c r="F58" i="4"/>
  <c r="E58" i="4"/>
  <c r="D58" i="4"/>
  <c r="C58" i="4"/>
  <c r="B57" i="4"/>
  <c r="B56" i="4"/>
  <c r="B55" i="4"/>
  <c r="B54" i="4"/>
  <c r="B53" i="4"/>
  <c r="B52" i="4"/>
  <c r="B51" i="4"/>
  <c r="G48" i="4"/>
  <c r="F48" i="4"/>
  <c r="E48" i="4"/>
  <c r="D48" i="4"/>
  <c r="C48" i="4"/>
  <c r="B47" i="4"/>
  <c r="B46" i="4"/>
  <c r="B45" i="4"/>
  <c r="B44" i="4"/>
  <c r="B43" i="4"/>
  <c r="B42" i="4"/>
  <c r="B41" i="4"/>
  <c r="B40" i="4"/>
  <c r="B39" i="4"/>
  <c r="B38" i="4"/>
  <c r="B37" i="4"/>
  <c r="B36" i="4"/>
  <c r="B35" i="4"/>
  <c r="B34" i="4"/>
  <c r="B33" i="4"/>
  <c r="B32" i="4"/>
  <c r="B31" i="4"/>
  <c r="B30" i="4"/>
  <c r="B29" i="4"/>
  <c r="B28" i="4"/>
  <c r="G25" i="4"/>
  <c r="F25" i="4"/>
  <c r="E25" i="4"/>
  <c r="D25" i="4"/>
  <c r="C25" i="4"/>
  <c r="B24" i="4"/>
  <c r="B23" i="4"/>
  <c r="B22" i="4"/>
  <c r="B21" i="4"/>
  <c r="B20" i="4"/>
  <c r="B17" i="4"/>
  <c r="G15" i="4"/>
  <c r="F15" i="4"/>
  <c r="E15" i="4"/>
  <c r="D15" i="4"/>
  <c r="C15" i="4"/>
  <c r="B14" i="4"/>
  <c r="B13" i="4"/>
  <c r="H9" i="2"/>
  <c r="G9" i="2"/>
  <c r="F9" i="2"/>
  <c r="E9" i="2"/>
  <c r="D9" i="2"/>
  <c r="C9" i="2"/>
  <c r="B9" i="2"/>
  <c r="I36" i="9" l="1"/>
  <c r="J21" i="8"/>
  <c r="B26" i="5"/>
  <c r="C65" i="5"/>
  <c r="I21" i="9"/>
  <c r="D54" i="6"/>
  <c r="E81" i="4"/>
  <c r="C81" i="4"/>
  <c r="H55" i="5"/>
  <c r="H84" i="5" s="1"/>
  <c r="H87" i="5" s="1"/>
  <c r="H89" i="5" s="1"/>
  <c r="B15" i="4"/>
  <c r="D81" i="4"/>
  <c r="A39" i="8"/>
  <c r="W29" i="7"/>
  <c r="F29" i="7"/>
  <c r="Y29" i="7"/>
  <c r="G29" i="7"/>
  <c r="I29" i="7"/>
  <c r="M29" i="7"/>
  <c r="AE29" i="7"/>
  <c r="N29" i="7"/>
  <c r="O29" i="7"/>
  <c r="M31" i="7"/>
  <c r="AC31" i="7"/>
  <c r="E31" i="7"/>
  <c r="U31" i="7"/>
  <c r="Q29" i="7"/>
  <c r="E29" i="7"/>
  <c r="U29" i="7"/>
  <c r="M38" i="8"/>
  <c r="M45" i="8" s="1"/>
  <c r="C12" i="7" s="1"/>
  <c r="D12" i="7" s="1"/>
  <c r="E12" i="7" s="1"/>
  <c r="E19" i="7"/>
  <c r="E17" i="7"/>
  <c r="E21" i="7" s="1"/>
  <c r="F12" i="7"/>
  <c r="AD33" i="7"/>
  <c r="V33" i="7"/>
  <c r="N33" i="7"/>
  <c r="F33" i="7"/>
  <c r="AC33" i="7"/>
  <c r="U33" i="7"/>
  <c r="M33" i="7"/>
  <c r="E33" i="7"/>
  <c r="AB33" i="7"/>
  <c r="T33" i="7"/>
  <c r="L33" i="7"/>
  <c r="D33" i="7"/>
  <c r="AA33" i="7"/>
  <c r="S33" i="7"/>
  <c r="K33" i="7"/>
  <c r="Z33" i="7"/>
  <c r="R33" i="7"/>
  <c r="J33" i="7"/>
  <c r="AF33" i="7"/>
  <c r="X33" i="7"/>
  <c r="P33" i="7"/>
  <c r="H33" i="7"/>
  <c r="AE33" i="7"/>
  <c r="W33" i="7"/>
  <c r="O33" i="7"/>
  <c r="G33" i="7"/>
  <c r="Q33" i="7"/>
  <c r="AF30" i="7"/>
  <c r="X30" i="7"/>
  <c r="P30" i="7"/>
  <c r="H30" i="7"/>
  <c r="AE30" i="7"/>
  <c r="W30" i="7"/>
  <c r="O30" i="7"/>
  <c r="G30" i="7"/>
  <c r="AD30" i="7"/>
  <c r="V30" i="7"/>
  <c r="N30" i="7"/>
  <c r="F30" i="7"/>
  <c r="AC30" i="7"/>
  <c r="U30" i="7"/>
  <c r="M30" i="7"/>
  <c r="E30" i="7"/>
  <c r="AB30" i="7"/>
  <c r="T30" i="7"/>
  <c r="L30" i="7"/>
  <c r="D30" i="7"/>
  <c r="Z30" i="7"/>
  <c r="R30" i="7"/>
  <c r="J30" i="7"/>
  <c r="Y30" i="7"/>
  <c r="Q30" i="7"/>
  <c r="I30" i="7"/>
  <c r="Y33" i="7"/>
  <c r="D17" i="7"/>
  <c r="K31" i="7"/>
  <c r="S31" i="7"/>
  <c r="AA31" i="7"/>
  <c r="H29" i="7"/>
  <c r="P29" i="7"/>
  <c r="X29" i="7"/>
  <c r="AF29" i="7"/>
  <c r="D31" i="7"/>
  <c r="L31" i="7"/>
  <c r="T31" i="7"/>
  <c r="AB31" i="7"/>
  <c r="J29" i="7"/>
  <c r="R29" i="7"/>
  <c r="Z29" i="7"/>
  <c r="F31" i="7"/>
  <c r="N31" i="7"/>
  <c r="V31" i="7"/>
  <c r="AD31" i="7"/>
  <c r="K29" i="7"/>
  <c r="S29" i="7"/>
  <c r="AA29" i="7"/>
  <c r="G31" i="7"/>
  <c r="O31" i="7"/>
  <c r="W31" i="7"/>
  <c r="AE31" i="7"/>
  <c r="C19" i="7"/>
  <c r="D29" i="7"/>
  <c r="L29" i="7"/>
  <c r="T29" i="7"/>
  <c r="H31" i="7"/>
  <c r="P31" i="7"/>
  <c r="X31" i="7"/>
  <c r="AF31" i="7"/>
  <c r="D19" i="7"/>
  <c r="I31" i="7"/>
  <c r="Q31" i="7"/>
  <c r="Y31" i="7"/>
  <c r="J31" i="7"/>
  <c r="R31" i="7"/>
  <c r="C76" i="6"/>
  <c r="C23" i="7" s="1"/>
  <c r="D23" i="7" s="1"/>
  <c r="E23" i="7" s="1"/>
  <c r="F23" i="7" s="1"/>
  <c r="G23" i="7" s="1"/>
  <c r="H23" i="7" s="1"/>
  <c r="I23" i="7" s="1"/>
  <c r="J23" i="7" s="1"/>
  <c r="K23" i="7" s="1"/>
  <c r="L23" i="7" s="1"/>
  <c r="M23" i="7" s="1"/>
  <c r="N23" i="7" s="1"/>
  <c r="O23" i="7" s="1"/>
  <c r="P23" i="7" s="1"/>
  <c r="Q23" i="7" s="1"/>
  <c r="R23" i="7" s="1"/>
  <c r="S23" i="7" s="1"/>
  <c r="T23" i="7" s="1"/>
  <c r="U23" i="7" s="1"/>
  <c r="V23" i="7" s="1"/>
  <c r="W23" i="7" s="1"/>
  <c r="X23" i="7" s="1"/>
  <c r="Y23" i="7" s="1"/>
  <c r="Z23" i="7" s="1"/>
  <c r="AA23" i="7" s="1"/>
  <c r="AB23" i="7" s="1"/>
  <c r="AC23" i="7" s="1"/>
  <c r="AD23" i="7" s="1"/>
  <c r="AE23" i="7" s="1"/>
  <c r="AF23" i="7" s="1"/>
  <c r="D9" i="6"/>
  <c r="D42" i="6"/>
  <c r="D72" i="6"/>
  <c r="D75" i="6"/>
  <c r="D27" i="6"/>
  <c r="D38" i="6"/>
  <c r="J55" i="5"/>
  <c r="J84" i="5" s="1"/>
  <c r="J87" i="5" s="1"/>
  <c r="H88" i="5"/>
  <c r="I87" i="5"/>
  <c r="C26" i="5"/>
  <c r="K88" i="5"/>
  <c r="G55" i="5"/>
  <c r="G84" i="5" s="1"/>
  <c r="G87" i="5" s="1"/>
  <c r="B61" i="5"/>
  <c r="G78" i="5"/>
  <c r="C68" i="5"/>
  <c r="B68" i="5" s="1"/>
  <c r="B65" i="5"/>
  <c r="E55" i="5"/>
  <c r="E84" i="5" s="1"/>
  <c r="E87" i="5" s="1"/>
  <c r="B53" i="5"/>
  <c r="F55" i="5"/>
  <c r="F84" i="5" s="1"/>
  <c r="F87" i="5" s="1"/>
  <c r="B18" i="5"/>
  <c r="D55" i="5"/>
  <c r="D84" i="5" s="1"/>
  <c r="D87" i="5" s="1"/>
  <c r="C53" i="5"/>
  <c r="B78" i="5"/>
  <c r="B76" i="5"/>
  <c r="B85" i="5" s="1"/>
  <c r="B35" i="5"/>
  <c r="C35" i="5"/>
  <c r="C18" i="5"/>
  <c r="C76" i="5"/>
  <c r="C85" i="5" s="1"/>
  <c r="B48" i="4"/>
  <c r="B67" i="4"/>
  <c r="B25" i="4"/>
  <c r="B75" i="4"/>
  <c r="F81" i="4"/>
  <c r="G81" i="4"/>
  <c r="E85" i="4" l="1"/>
  <c r="E86" i="4"/>
  <c r="C78" i="5"/>
  <c r="C17" i="7"/>
  <c r="E27" i="7"/>
  <c r="C55" i="5"/>
  <c r="C84" i="5" s="1"/>
  <c r="D76" i="6"/>
  <c r="D86" i="4"/>
  <c r="D85" i="4"/>
  <c r="C86" i="4"/>
  <c r="C85" i="4"/>
  <c r="B55" i="5"/>
  <c r="B84" i="5" s="1"/>
  <c r="B87" i="5" s="1"/>
  <c r="C21" i="7"/>
  <c r="C27" i="7" s="1"/>
  <c r="C37" i="7" s="1"/>
  <c r="G85" i="4"/>
  <c r="G86" i="4"/>
  <c r="F85" i="4"/>
  <c r="F86" i="4"/>
  <c r="D21" i="7"/>
  <c r="D27" i="7" s="1"/>
  <c r="D37" i="7" s="1"/>
  <c r="F19" i="7"/>
  <c r="F17" i="7"/>
  <c r="G12" i="7"/>
  <c r="E37" i="7"/>
  <c r="D89" i="5"/>
  <c r="D88" i="5"/>
  <c r="F89" i="5"/>
  <c r="F88" i="5"/>
  <c r="G89" i="5"/>
  <c r="G88" i="5"/>
  <c r="B88" i="5"/>
  <c r="B89" i="5"/>
  <c r="E89" i="5"/>
  <c r="E88" i="5"/>
  <c r="J89" i="5"/>
  <c r="J88" i="5"/>
  <c r="I89" i="5"/>
  <c r="I88" i="5"/>
  <c r="C87" i="5"/>
  <c r="F84" i="4"/>
  <c r="B58" i="4" s="1"/>
  <c r="B81" i="4" s="1"/>
  <c r="B86" i="4" l="1"/>
  <c r="B85" i="4"/>
  <c r="G17" i="7"/>
  <c r="G19" i="7"/>
  <c r="H12" i="7"/>
  <c r="F21" i="7"/>
  <c r="F27" i="7" s="1"/>
  <c r="F37" i="7" s="1"/>
  <c r="C89" i="5"/>
  <c r="C88" i="5"/>
  <c r="H17" i="7" l="1"/>
  <c r="I12" i="7"/>
  <c r="H19" i="7"/>
  <c r="G21" i="7"/>
  <c r="G27" i="7" s="1"/>
  <c r="G37" i="7" s="1"/>
  <c r="I17" i="7" l="1"/>
  <c r="J12" i="7"/>
  <c r="I19" i="7"/>
  <c r="H21" i="7"/>
  <c r="H27" i="7" s="1"/>
  <c r="H37" i="7" s="1"/>
  <c r="J17" i="7" l="1"/>
  <c r="K12" i="7"/>
  <c r="J19" i="7"/>
  <c r="I21" i="7"/>
  <c r="I27" i="7" s="1"/>
  <c r="I37" i="7" s="1"/>
  <c r="K17" i="7" l="1"/>
  <c r="L12" i="7"/>
  <c r="K19" i="7"/>
  <c r="J21" i="7"/>
  <c r="J27" i="7" s="1"/>
  <c r="J37" i="7" s="1"/>
  <c r="M12" i="7" l="1"/>
  <c r="L19" i="7"/>
  <c r="L17" i="7"/>
  <c r="K21" i="7"/>
  <c r="K27" i="7" s="1"/>
  <c r="K37" i="7" s="1"/>
  <c r="L21" i="7" l="1"/>
  <c r="L27" i="7" s="1"/>
  <c r="L37" i="7" s="1"/>
  <c r="M19" i="7"/>
  <c r="M17" i="7"/>
  <c r="N12" i="7"/>
  <c r="M21" i="7" l="1"/>
  <c r="M27" i="7" s="1"/>
  <c r="M37" i="7" s="1"/>
  <c r="O12" i="7"/>
  <c r="N19" i="7"/>
  <c r="N17" i="7"/>
  <c r="N21" i="7" l="1"/>
  <c r="N27" i="7" s="1"/>
  <c r="N37" i="7" s="1"/>
  <c r="O17" i="7"/>
  <c r="O19" i="7"/>
  <c r="P12" i="7"/>
  <c r="O21" i="7" l="1"/>
  <c r="O27" i="7" s="1"/>
  <c r="O37" i="7" s="1"/>
  <c r="P17" i="7"/>
  <c r="Q12" i="7"/>
  <c r="P19" i="7"/>
  <c r="Q17" i="7" l="1"/>
  <c r="R12" i="7"/>
  <c r="Q19" i="7"/>
  <c r="P21" i="7"/>
  <c r="P27" i="7" s="1"/>
  <c r="P37" i="7" s="1"/>
  <c r="R17" i="7" l="1"/>
  <c r="S12" i="7"/>
  <c r="R19" i="7"/>
  <c r="Q21" i="7"/>
  <c r="Q27" i="7" s="1"/>
  <c r="Q37" i="7" s="1"/>
  <c r="R21" i="7" l="1"/>
  <c r="R27" i="7" s="1"/>
  <c r="R37" i="7" s="1"/>
  <c r="S17" i="7"/>
  <c r="T12" i="7"/>
  <c r="S19" i="7"/>
  <c r="U12" i="7" l="1"/>
  <c r="T19" i="7"/>
  <c r="T17" i="7"/>
  <c r="S21" i="7"/>
  <c r="S27" i="7" s="1"/>
  <c r="S37" i="7" s="1"/>
  <c r="T21" i="7" l="1"/>
  <c r="T27" i="7" s="1"/>
  <c r="T37" i="7" s="1"/>
  <c r="U19" i="7"/>
  <c r="U17" i="7"/>
  <c r="U21" i="7" s="1"/>
  <c r="U27" i="7" s="1"/>
  <c r="U37" i="7" s="1"/>
  <c r="V12" i="7"/>
  <c r="W12" i="7" l="1"/>
  <c r="V19" i="7"/>
  <c r="V17" i="7"/>
  <c r="V21" i="7" s="1"/>
  <c r="V27" i="7" s="1"/>
  <c r="V37" i="7" s="1"/>
  <c r="W17" i="7" l="1"/>
  <c r="W19" i="7"/>
  <c r="X12" i="7"/>
  <c r="W21" i="7" l="1"/>
  <c r="W27" i="7" s="1"/>
  <c r="W37" i="7" s="1"/>
  <c r="X17" i="7"/>
  <c r="Y12" i="7"/>
  <c r="X19" i="7"/>
  <c r="X21" i="7" l="1"/>
  <c r="X27" i="7" s="1"/>
  <c r="X37" i="7" s="1"/>
  <c r="Y17" i="7"/>
  <c r="Z12" i="7"/>
  <c r="Y19" i="7"/>
  <c r="Y21" i="7" l="1"/>
  <c r="Y27" i="7" s="1"/>
  <c r="Y37" i="7" s="1"/>
  <c r="Z17" i="7"/>
  <c r="AA12" i="7"/>
  <c r="Z19" i="7"/>
  <c r="Z21" i="7" l="1"/>
  <c r="Z27" i="7" s="1"/>
  <c r="Z37" i="7" s="1"/>
  <c r="AA17" i="7"/>
  <c r="AB12" i="7"/>
  <c r="AA19" i="7"/>
  <c r="AC12" i="7" l="1"/>
  <c r="AB19" i="7"/>
  <c r="AB17" i="7"/>
  <c r="AB21" i="7" s="1"/>
  <c r="AB27" i="7" s="1"/>
  <c r="AB37" i="7" s="1"/>
  <c r="AA21" i="7"/>
  <c r="AA27" i="7" s="1"/>
  <c r="AA37" i="7" s="1"/>
  <c r="AC19" i="7" l="1"/>
  <c r="AC17" i="7"/>
  <c r="AC21" i="7" s="1"/>
  <c r="AC27" i="7" s="1"/>
  <c r="AC37" i="7" s="1"/>
  <c r="AD12" i="7"/>
  <c r="AE12" i="7" l="1"/>
  <c r="AD19" i="7"/>
  <c r="AD17" i="7"/>
  <c r="AD21" i="7" s="1"/>
  <c r="AD27" i="7" s="1"/>
  <c r="AD37" i="7" s="1"/>
  <c r="AE17" i="7" l="1"/>
  <c r="AE19" i="7"/>
  <c r="AF12" i="7"/>
  <c r="AE21" i="7" l="1"/>
  <c r="AE27" i="7" s="1"/>
  <c r="AE37" i="7" s="1"/>
  <c r="AF17" i="7"/>
  <c r="AF19" i="7"/>
  <c r="AF21" i="7" l="1"/>
  <c r="AF27" i="7" s="1"/>
  <c r="AF37" i="7" s="1"/>
  <c r="B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Downton, Diana</author>
  </authors>
  <commentList>
    <comment ref="E23" authorId="0" shapeId="0" xr:uid="{33E37B1F-7EB4-46CC-AB19-6675F05A9DB7}">
      <text>
        <r>
          <rPr>
            <b/>
            <sz val="9"/>
            <color rgb="FF000000"/>
            <rFont val="Tahoma"/>
            <family val="2"/>
          </rPr>
          <t>Downton, Diana:</t>
        </r>
        <r>
          <rPr>
            <sz val="9"/>
            <color rgb="FF000000"/>
            <rFont val="Tahoma"/>
            <family val="2"/>
          </rPr>
          <t xml:space="preserve">
Use developer capacity worksheet for details on this scoring section.</t>
        </r>
      </text>
    </comment>
  </commentList>
</comments>
</file>

<file path=xl/sharedStrings.xml><?xml version="1.0" encoding="utf-8"?>
<sst xmlns="http://schemas.openxmlformats.org/spreadsheetml/2006/main" count="735" uniqueCount="583">
  <si>
    <t>2: Self Score</t>
  </si>
  <si>
    <t>Project Name:</t>
  </si>
  <si>
    <t>Potential points</t>
  </si>
  <si>
    <t xml:space="preserve">Self Score </t>
  </si>
  <si>
    <t>Rental</t>
  </si>
  <si>
    <t>Ownership</t>
  </si>
  <si>
    <t>I. Readiness</t>
  </si>
  <si>
    <r>
      <t>A.</t>
    </r>
    <r>
      <rPr>
        <sz val="7"/>
        <rFont val="Times New Roman"/>
        <family val="1"/>
      </rPr>
      <t xml:space="preserve">  </t>
    </r>
    <r>
      <rPr>
        <sz val="12"/>
        <rFont val="Times New Roman"/>
        <family val="1"/>
      </rPr>
      <t>Leveraging</t>
    </r>
  </si>
  <si>
    <r>
      <t>B.</t>
    </r>
    <r>
      <rPr>
        <sz val="7"/>
        <rFont val="Times New Roman"/>
        <family val="1"/>
      </rPr>
      <t xml:space="preserve">     </t>
    </r>
    <r>
      <rPr>
        <sz val="12"/>
        <rFont val="Times New Roman"/>
        <family val="1"/>
      </rPr>
      <t>Funding Commitments</t>
    </r>
  </si>
  <si>
    <t>C. Discretionary Land Use Approvals</t>
  </si>
  <si>
    <t>II. Location</t>
  </si>
  <si>
    <r>
      <t>A.</t>
    </r>
    <r>
      <rPr>
        <sz val="7"/>
        <rFont val="Times New Roman"/>
        <family val="1"/>
      </rPr>
      <t xml:space="preserve">     </t>
    </r>
    <r>
      <rPr>
        <sz val="12"/>
        <rFont val="Times New Roman"/>
        <family val="1"/>
      </rPr>
      <t>Geographic Equity</t>
    </r>
  </si>
  <si>
    <t>B.  Educational Quality</t>
  </si>
  <si>
    <r>
      <t>D.</t>
    </r>
    <r>
      <rPr>
        <sz val="7"/>
        <rFont val="Times New Roman"/>
        <family val="1"/>
      </rPr>
      <t xml:space="preserve">     </t>
    </r>
    <r>
      <rPr>
        <sz val="12"/>
        <rFont val="Times New Roman"/>
        <family val="1"/>
      </rPr>
      <t>Proximity to Public Transit</t>
    </r>
  </si>
  <si>
    <r>
      <t>E.</t>
    </r>
    <r>
      <rPr>
        <sz val="7"/>
        <rFont val="Times New Roman"/>
        <family val="1"/>
      </rPr>
      <t xml:space="preserve">     </t>
    </r>
    <r>
      <rPr>
        <sz val="12"/>
        <rFont val="Times New Roman"/>
        <family val="1"/>
      </rPr>
      <t>Proximity to Grocery or Drug Store</t>
    </r>
  </si>
  <si>
    <t>F.  Proximity to Industrial Zoning</t>
  </si>
  <si>
    <r>
      <t>E.</t>
    </r>
    <r>
      <rPr>
        <sz val="7"/>
        <rFont val="Times New Roman"/>
        <family val="1"/>
      </rPr>
      <t xml:space="preserve">     </t>
    </r>
    <r>
      <rPr>
        <sz val="12"/>
        <rFont val="Times New Roman"/>
        <family val="1"/>
      </rPr>
      <t>Proximity to Parks</t>
    </r>
  </si>
  <si>
    <t>III. Target Population and Project Attributes</t>
  </si>
  <si>
    <t>A.     Income Targeting</t>
  </si>
  <si>
    <t>B.     Unit Size</t>
  </si>
  <si>
    <t>B.     New units for people with special needs</t>
  </si>
  <si>
    <t>N/A</t>
  </si>
  <si>
    <t>C.     New Permanent supportive Housing Units for Homeless individuals and Families</t>
  </si>
  <si>
    <t>IV. Developer Experience and Capacity</t>
  </si>
  <si>
    <r>
      <t>A.</t>
    </r>
    <r>
      <rPr>
        <sz val="7"/>
        <rFont val="Times New Roman"/>
        <family val="1"/>
      </rPr>
      <t xml:space="preserve">     </t>
    </r>
    <r>
      <rPr>
        <sz val="12"/>
        <rFont val="Times New Roman"/>
        <family val="1"/>
      </rPr>
      <t>Developer Experience Exceeds Minimum</t>
    </r>
  </si>
  <si>
    <r>
      <t>B.</t>
    </r>
    <r>
      <rPr>
        <sz val="7"/>
        <rFont val="Times New Roman"/>
        <family val="1"/>
      </rPr>
      <t xml:space="preserve">     </t>
    </r>
    <r>
      <rPr>
        <sz val="12"/>
        <rFont val="Times New Roman"/>
        <family val="1"/>
      </rPr>
      <t>Developer Capacity</t>
    </r>
  </si>
  <si>
    <r>
      <t>C.</t>
    </r>
    <r>
      <rPr>
        <sz val="7"/>
        <rFont val="Times New Roman"/>
        <family val="1"/>
      </rPr>
      <t xml:space="preserve">     </t>
    </r>
    <r>
      <rPr>
        <sz val="12"/>
        <rFont val="Times New Roman"/>
        <family val="1"/>
      </rPr>
      <t>Developer Financial Strength</t>
    </r>
  </si>
  <si>
    <r>
      <t>D.</t>
    </r>
    <r>
      <rPr>
        <sz val="7"/>
        <rFont val="Times New Roman"/>
        <family val="1"/>
      </rPr>
      <t xml:space="preserve">     </t>
    </r>
    <r>
      <rPr>
        <sz val="12"/>
        <rFont val="Times New Roman"/>
        <family val="1"/>
      </rPr>
      <t>Strength of the Development Team</t>
    </r>
  </si>
  <si>
    <r>
      <t>E.</t>
    </r>
    <r>
      <rPr>
        <sz val="7"/>
        <rFont val="Times New Roman"/>
        <family val="1"/>
      </rPr>
      <t xml:space="preserve">     </t>
    </r>
    <r>
      <rPr>
        <sz val="12"/>
        <rFont val="Times New Roman"/>
        <family val="1"/>
      </rPr>
      <t>Bonus Point Category</t>
    </r>
  </si>
  <si>
    <t>VI. Penalty For Nonperforming Previously Funded Projects</t>
  </si>
  <si>
    <t xml:space="preserve">              Total Possible Points</t>
  </si>
  <si>
    <t>Percentage Score for Rental</t>
  </si>
  <si>
    <t>Percentage Score for Ownership</t>
  </si>
  <si>
    <t>Exhibit 3: Application Form</t>
  </si>
  <si>
    <t>2019-2020 New Construction NOFA</t>
  </si>
  <si>
    <t>Project Summary</t>
  </si>
  <si>
    <t xml:space="preserve">Project Name: </t>
  </si>
  <si>
    <t>Project Address:</t>
  </si>
  <si>
    <t xml:space="preserve">Zip Code:                                    </t>
  </si>
  <si>
    <t>City Council District:</t>
  </si>
  <si>
    <t xml:space="preserve">Census Tract: </t>
  </si>
  <si>
    <t xml:space="preserve">Parcel No.: </t>
  </si>
  <si>
    <t>DISD Attendance Zone That Property is Located Within:</t>
  </si>
  <si>
    <t>Total Number of Housing Units:</t>
  </si>
  <si>
    <t xml:space="preserve">Total Number of Affordable Units: </t>
  </si>
  <si>
    <t xml:space="preserve">Total Number of Bedrooms: </t>
  </si>
  <si>
    <t>Target Population:</t>
  </si>
  <si>
    <t>Total Number of Accessible Units:</t>
  </si>
  <si>
    <t xml:space="preserve">Mobility Impaired: </t>
  </si>
  <si>
    <t>Hearing /Visually Impaired:</t>
  </si>
  <si>
    <t xml:space="preserve">Number of New Special Needs Units: </t>
  </si>
  <si>
    <t>Special Needs Population Targeted:</t>
  </si>
  <si>
    <t>Total Number of Permanent Supportive Housing Units for Homeless Households:</t>
  </si>
  <si>
    <t>Other City of Dallas Funds Previously Requested, if any:</t>
  </si>
  <si>
    <t>Funds Currently Requested:</t>
  </si>
  <si>
    <t>Total Development Costs (Affordable Residential Only):</t>
  </si>
  <si>
    <t>Other Expected Sources of Funding (not including provate bank loans):</t>
  </si>
  <si>
    <t xml:space="preserve">     9 % Tax Credits</t>
  </si>
  <si>
    <t xml:space="preserve">     4% Tax Credits</t>
  </si>
  <si>
    <t xml:space="preserve">     HUD 202 or 811</t>
  </si>
  <si>
    <t xml:space="preserve">     AHP</t>
  </si>
  <si>
    <t xml:space="preserve">     Project-based Rental Assistance</t>
  </si>
  <si>
    <t xml:space="preserve">     HOPWA</t>
  </si>
  <si>
    <t>Other:</t>
  </si>
  <si>
    <r>
      <t>Applicant Information</t>
    </r>
    <r>
      <rPr>
        <b/>
        <i/>
        <sz val="12"/>
        <color rgb="FFFF0000"/>
        <rFont val="Arial"/>
        <family val="2"/>
      </rPr>
      <t xml:space="preserve"> (Please use the dropdown boxes where applicable)</t>
    </r>
  </si>
  <si>
    <t xml:space="preserve">A. Identify Applicant </t>
  </si>
  <si>
    <t>.</t>
  </si>
  <si>
    <t xml:space="preserve">Applicant Name: </t>
  </si>
  <si>
    <t>Address:</t>
  </si>
  <si>
    <t xml:space="preserve">Contact Person: </t>
  </si>
  <si>
    <t xml:space="preserve">Phone: </t>
  </si>
  <si>
    <t xml:space="preserve">E-mail: </t>
  </si>
  <si>
    <t>Fax:</t>
  </si>
  <si>
    <t>Property Management Company:</t>
  </si>
  <si>
    <t>Property Management Contact:</t>
  </si>
  <si>
    <t>Phone:</t>
  </si>
  <si>
    <t>B. Legal Status of Applicant</t>
  </si>
  <si>
    <t>Other (specify)</t>
  </si>
  <si>
    <t>C. Status of Organization</t>
  </si>
  <si>
    <t xml:space="preserve">    Currently Exists</t>
  </si>
  <si>
    <t xml:space="preserve">     To be formed</t>
  </si>
  <si>
    <t>Estimated date:</t>
  </si>
  <si>
    <t xml:space="preserve">Federal Tax I.D. Number: </t>
  </si>
  <si>
    <t>D.  Name(s) of individuals who will be General Partner(s) or Principal Owner(s)</t>
  </si>
  <si>
    <t>E.  Developer Type</t>
  </si>
  <si>
    <r>
      <t xml:space="preserve">Site Control </t>
    </r>
    <r>
      <rPr>
        <b/>
        <i/>
        <sz val="12"/>
        <color rgb="FFFF0000"/>
        <rFont val="Arial"/>
        <family val="2"/>
      </rPr>
      <t>(</t>
    </r>
    <r>
      <rPr>
        <i/>
        <sz val="12"/>
        <color rgb="FFFF0000"/>
        <rFont val="Arial"/>
        <family val="2"/>
      </rPr>
      <t>Please use the dropdown boxes where applicable</t>
    </r>
    <r>
      <rPr>
        <b/>
        <i/>
        <sz val="12"/>
        <color rgb="FFFF0000"/>
        <rFont val="Arial"/>
        <family val="2"/>
      </rPr>
      <t>)</t>
    </r>
  </si>
  <si>
    <t>Site control at the time of application is required.  Indicate the level of site control currently held by the developer.  Evidence of site control must be included as Exhibit 20 to the Application.</t>
  </si>
  <si>
    <t xml:space="preserve">a. Copy of Deed, for Fee Ownership </t>
  </si>
  <si>
    <t xml:space="preserve">b. Purchase agreement:  </t>
  </si>
  <si>
    <t>Date of Expiration:</t>
  </si>
  <si>
    <t xml:space="preserve"> </t>
  </si>
  <si>
    <t xml:space="preserve">Provision for Extension: </t>
  </si>
  <si>
    <t>Cost of Extension:</t>
  </si>
  <si>
    <t>c. Option:</t>
  </si>
  <si>
    <t xml:space="preserve">Date of Expiration: </t>
  </si>
  <si>
    <t xml:space="preserve"> Cost of Extension:</t>
  </si>
  <si>
    <t xml:space="preserve">d. Enforceable Agreement with the City </t>
  </si>
  <si>
    <r>
      <t xml:space="preserve">Project and Site Information </t>
    </r>
    <r>
      <rPr>
        <b/>
        <i/>
        <sz val="12"/>
        <color rgb="FFFF0000"/>
        <rFont val="Arial"/>
        <family val="2"/>
      </rPr>
      <t>(</t>
    </r>
    <r>
      <rPr>
        <i/>
        <sz val="12"/>
        <color rgb="FFFF0000"/>
        <rFont val="Arial"/>
        <family val="2"/>
      </rPr>
      <t>Please use the dropdown boxes where applicable</t>
    </r>
    <r>
      <rPr>
        <b/>
        <i/>
        <sz val="12"/>
        <color rgb="FFFF0000"/>
        <rFont val="Arial"/>
        <family val="2"/>
      </rPr>
      <t>)</t>
    </r>
  </si>
  <si>
    <t>A. Current Site Use (complete as many as apply):</t>
  </si>
  <si>
    <t xml:space="preserve">  Residential:</t>
  </si>
  <si>
    <t>Number of Units</t>
  </si>
  <si>
    <t xml:space="preserve">  Commercial:</t>
  </si>
  <si>
    <t>vacant or occupied</t>
  </si>
  <si>
    <t># of Buildings</t>
  </si>
  <si>
    <t>Sq. Ft.</t>
  </si>
  <si>
    <t>If occupied, briefly describe uses:</t>
  </si>
  <si>
    <t xml:space="preserve">  </t>
  </si>
  <si>
    <t xml:space="preserve">  Industrial:</t>
  </si>
  <si>
    <t xml:space="preserve">If occupied, briefly describe uses:  </t>
  </si>
  <si>
    <t xml:space="preserve"> # of Parking Spaces</t>
  </si>
  <si>
    <t xml:space="preserve">  Vacant Lot</t>
  </si>
  <si>
    <t>B. Number of Residential Structures in planned project</t>
  </si>
  <si>
    <t xml:space="preserve">C. Proposed Buildings are on a contiguous site </t>
  </si>
  <si>
    <t xml:space="preserve">E. In a floodplain:  </t>
  </si>
  <si>
    <t>Map used:</t>
  </si>
  <si>
    <t>If yes, type of floodplain (# of years):</t>
  </si>
  <si>
    <t>F.Total units per acre</t>
  </si>
  <si>
    <t>G. Total square footage of lot</t>
  </si>
  <si>
    <t>H. Total square footage of all project structures</t>
  </si>
  <si>
    <t>I.  Total gross residential square footage</t>
  </si>
  <si>
    <t>J. Total square footage of all residential units</t>
  </si>
  <si>
    <t>K. Total gross commercial square footage</t>
  </si>
  <si>
    <t>L. Total net leasable commercial square footage</t>
  </si>
  <si>
    <t>M. Total parking structure square footage</t>
  </si>
  <si>
    <t>N. Total parking spaces</t>
  </si>
  <si>
    <t>Open parking spaces</t>
  </si>
  <si>
    <t>Covered parking spaces</t>
  </si>
  <si>
    <t>Structured parking spaces</t>
  </si>
  <si>
    <t>Other parking spaces</t>
  </si>
  <si>
    <t>Type</t>
  </si>
  <si>
    <t>Evidence of  Market Demand</t>
  </si>
  <si>
    <r>
      <t xml:space="preserve">Enter Data in Green or Blank Fields </t>
    </r>
    <r>
      <rPr>
        <b/>
        <sz val="10"/>
        <rFont val="Arial"/>
        <family val="2"/>
      </rPr>
      <t xml:space="preserve">                                                        </t>
    </r>
  </si>
  <si>
    <t>Subject Project Name</t>
  </si>
  <si>
    <t>Comparable Name</t>
  </si>
  <si>
    <t xml:space="preserve">Date of Rental Survey: </t>
  </si>
  <si>
    <t>Street Address</t>
  </si>
  <si>
    <t>(Date)</t>
  </si>
  <si>
    <t>City</t>
  </si>
  <si>
    <t>Phone</t>
  </si>
  <si>
    <r>
      <t>Type</t>
    </r>
    <r>
      <rPr>
        <b/>
        <sz val="8"/>
        <rFont val="Arial"/>
        <family val="2"/>
      </rPr>
      <t xml:space="preserve"> ("M"arket, "L"ow Income)</t>
    </r>
  </si>
  <si>
    <t>L</t>
  </si>
  <si>
    <t>M</t>
  </si>
  <si>
    <t>Distance in Miles from Subject</t>
  </si>
  <si>
    <t>Number of Units (total)</t>
  </si>
  <si>
    <t># Studios</t>
  </si>
  <si>
    <t># 1 BR units</t>
  </si>
  <si>
    <t># 2 BR units</t>
  </si>
  <si>
    <t># 3 BR units</t>
  </si>
  <si>
    <t># 4 BR units</t>
  </si>
  <si>
    <t>Vacancy Rate</t>
  </si>
  <si>
    <r>
      <t xml:space="preserve">Waiting List </t>
    </r>
    <r>
      <rPr>
        <b/>
        <sz val="8"/>
        <rFont val="Arial"/>
        <family val="2"/>
      </rPr>
      <t>("Y"es or "N"o)</t>
    </r>
  </si>
  <si>
    <r>
      <t xml:space="preserve">Unit Size in SF </t>
    </r>
    <r>
      <rPr>
        <b/>
        <sz val="8"/>
        <rFont val="Arial"/>
        <family val="2"/>
      </rPr>
      <t>(specify range or avg)</t>
    </r>
  </si>
  <si>
    <t>Unit Type: Studio</t>
  </si>
  <si>
    <t>Unit Type: 1BR</t>
  </si>
  <si>
    <t>Unit Type: 2BR</t>
  </si>
  <si>
    <t>Unit Type: 3BR</t>
  </si>
  <si>
    <t>Unit Type: 4BR</t>
  </si>
  <si>
    <t>Base Rent (avg)</t>
  </si>
  <si>
    <t># of stories</t>
  </si>
  <si>
    <r>
      <t xml:space="preserve">Elevator </t>
    </r>
    <r>
      <rPr>
        <b/>
        <sz val="8"/>
        <rFont val="Arial"/>
        <family val="2"/>
      </rPr>
      <t>("Y"es or "N"o)</t>
    </r>
  </si>
  <si>
    <t># of Bedrooms</t>
  </si>
  <si>
    <t># of Bathrooms</t>
  </si>
  <si>
    <t>Rent Concessions</t>
  </si>
  <si>
    <r>
      <t xml:space="preserve">Age </t>
    </r>
    <r>
      <rPr>
        <b/>
        <sz val="8"/>
        <rFont val="Arial"/>
        <family val="2"/>
      </rPr>
      <t>(built or last renovated)</t>
    </r>
  </si>
  <si>
    <t>Utilities Paid by Tenant</t>
  </si>
  <si>
    <t>Electricity</t>
  </si>
  <si>
    <t>Heat ("G"as or "E"lectric)</t>
  </si>
  <si>
    <t>Hot Water (G or E)</t>
  </si>
  <si>
    <t>Cooking (G or E)</t>
  </si>
  <si>
    <t>TV ("C"able or "S"atellite)</t>
  </si>
  <si>
    <t>Water</t>
  </si>
  <si>
    <t>Sewer</t>
  </si>
  <si>
    <t>Trash</t>
  </si>
  <si>
    <t>Parking/Transportation (# spaces)</t>
  </si>
  <si>
    <t>Surface Parking</t>
  </si>
  <si>
    <t>Carport</t>
  </si>
  <si>
    <t>Garage</t>
  </si>
  <si>
    <t>Project Amenities</t>
  </si>
  <si>
    <t>Clubhouse/Community Room</t>
  </si>
  <si>
    <t>Swimming Pool/Spa/Jacuzzi</t>
  </si>
  <si>
    <t>Exercise Room</t>
  </si>
  <si>
    <t>Picnic Area</t>
  </si>
  <si>
    <t>Tot Lot/Playground</t>
  </si>
  <si>
    <r>
      <t xml:space="preserve">Athletic Court </t>
    </r>
    <r>
      <rPr>
        <sz val="8"/>
        <rFont val="Arial"/>
        <family val="2"/>
      </rPr>
      <t>(eg basketball, tennis)</t>
    </r>
  </si>
  <si>
    <t>On Site Manager</t>
  </si>
  <si>
    <t>Laundry Room</t>
  </si>
  <si>
    <t>Computer Room/Business Ctr</t>
  </si>
  <si>
    <t>Security</t>
  </si>
  <si>
    <t>Gated</t>
  </si>
  <si>
    <t>Courtesy Patrol</t>
  </si>
  <si>
    <t>Surveillance Camera</t>
  </si>
  <si>
    <t xml:space="preserve"> Residential Deplacement and Replacement Unit Analysis</t>
  </si>
  <si>
    <t>Housing Development NOFA</t>
  </si>
  <si>
    <r>
      <t xml:space="preserve">This worksheet must be completed if any of the current site use is residential, even if all existing units are currently vacant.  </t>
    </r>
    <r>
      <rPr>
        <b/>
        <sz val="10"/>
        <color indexed="10"/>
        <rFont val="Arial"/>
        <family val="2"/>
      </rPr>
      <t>Complete chart according to the current uses, not your proposal.  Each unit must be on a separate line.  Add lines if necessary(insert a copied row).</t>
    </r>
  </si>
  <si>
    <t>Current Configuration of Site</t>
  </si>
  <si>
    <t>Number of Residential Buildings:</t>
  </si>
  <si>
    <t>Total Number of Units:</t>
  </si>
  <si>
    <t>Unit Number</t>
  </si>
  <si>
    <t>Number of Bedrooms</t>
  </si>
  <si>
    <t>Monthly Gross Rent</t>
  </si>
  <si>
    <t>Household Size</t>
  </si>
  <si>
    <t>Household Income</t>
  </si>
  <si>
    <t>Check one</t>
  </si>
  <si>
    <t>Is Unit Currently Occupied? (Y/N)</t>
  </si>
  <si>
    <t>Is Unit Accessible?(Y/N)</t>
  </si>
  <si>
    <t xml:space="preserve">At or Below 30% AMI </t>
  </si>
  <si>
    <t>31% to 50% AMI</t>
  </si>
  <si>
    <t>51% to 80% AMI</t>
  </si>
  <si>
    <t>81% to 120% AMI</t>
  </si>
  <si>
    <t>Market Rate</t>
  </si>
  <si>
    <t>Summary</t>
  </si>
  <si>
    <t># units with annual rents ≤ 30% of 30% AMI</t>
  </si>
  <si>
    <t># units with annual rents ≤ 30% of 50% AMI</t>
  </si>
  <si>
    <t># units with annual rents ≤ 30% of 80% AMI</t>
  </si>
  <si>
    <t># units with annual rents ≤ 30% of 120% AMI</t>
  </si>
  <si>
    <t># market rate units</t>
  </si>
  <si>
    <t>Proposed Schedule</t>
  </si>
  <si>
    <t>City of Dallas Housing Development NOFA</t>
  </si>
  <si>
    <t xml:space="preserve">Project Name:  </t>
  </si>
  <si>
    <t>Application Submittal</t>
  </si>
  <si>
    <t>Estimated Approval</t>
  </si>
  <si>
    <t>Actual Approval</t>
  </si>
  <si>
    <t>Site Information</t>
  </si>
  <si>
    <t>Environmental Review Completed</t>
  </si>
  <si>
    <t>Site Acquired</t>
  </si>
  <si>
    <t>Soils Report</t>
  </si>
  <si>
    <t>Site Plan</t>
  </si>
  <si>
    <t>Design Review</t>
  </si>
  <si>
    <t>Conditional Use Permit Approved or Required</t>
  </si>
  <si>
    <t>Variance Approval or Required</t>
  </si>
  <si>
    <t>Grading Permit</t>
  </si>
  <si>
    <t>Building Permit</t>
  </si>
  <si>
    <t>Construction Financing</t>
  </si>
  <si>
    <t>Loan Application</t>
  </si>
  <si>
    <t>Commitment</t>
  </si>
  <si>
    <t>Closing or Award</t>
  </si>
  <si>
    <t>Permanent Financing</t>
  </si>
  <si>
    <t xml:space="preserve"> Commitment</t>
  </si>
  <si>
    <t>Other Loans and Grants</t>
  </si>
  <si>
    <t>Type or Source:_____________</t>
  </si>
  <si>
    <t>Application</t>
  </si>
  <si>
    <t>Tax Credits</t>
  </si>
  <si>
    <t>Type:_____________</t>
  </si>
  <si>
    <t>Construction and Completion</t>
  </si>
  <si>
    <t>Construction Start</t>
  </si>
  <si>
    <t>Construction Completion</t>
  </si>
  <si>
    <t>Development Budget (Rental)</t>
  </si>
  <si>
    <t>Project Name</t>
  </si>
  <si>
    <t>Total</t>
  </si>
  <si>
    <t>Affordable Portion</t>
  </si>
  <si>
    <t>Market Rate Portion</t>
  </si>
  <si>
    <t>Total Square Feet</t>
  </si>
  <si>
    <t># of Units</t>
  </si>
  <si>
    <t>Total # of Bedrooms</t>
  </si>
  <si>
    <t>* assume 1 person per SRO, 1.5 per bedroom or studio</t>
  </si>
  <si>
    <t>Rental Projects</t>
  </si>
  <si>
    <t>Entire Project</t>
  </si>
  <si>
    <t>Commercial Portion</t>
  </si>
  <si>
    <t>Affordable Units Sources</t>
  </si>
  <si>
    <t>Item</t>
  </si>
  <si>
    <t>Total Costs</t>
  </si>
  <si>
    <t>Residential Costs</t>
  </si>
  <si>
    <t>Commercial Costs</t>
  </si>
  <si>
    <t>City Development Funds</t>
  </si>
  <si>
    <t>Other Sources Total</t>
  </si>
  <si>
    <t>1. Acquisition*</t>
  </si>
  <si>
    <t xml:space="preserve">     Option Payments</t>
  </si>
  <si>
    <t xml:space="preserve">     Acquisition*</t>
  </si>
  <si>
    <t>Total Acquisition</t>
  </si>
  <si>
    <t>2. Off-Site Improvements</t>
  </si>
  <si>
    <t>3. Hard Costs</t>
  </si>
  <si>
    <t xml:space="preserve">     Demolition/Site Clearance</t>
  </si>
  <si>
    <t xml:space="preserve">     Construction</t>
  </si>
  <si>
    <t xml:space="preserve">     Contingency</t>
  </si>
  <si>
    <t xml:space="preserve">     Other:___________________________</t>
  </si>
  <si>
    <t>Total Hard Costs</t>
  </si>
  <si>
    <t>4. Soft Costs</t>
  </si>
  <si>
    <t xml:space="preserve">     Appraisal</t>
  </si>
  <si>
    <t xml:space="preserve">     Architecture/Engineering</t>
  </si>
  <si>
    <t xml:space="preserve">     Survey</t>
  </si>
  <si>
    <t xml:space="preserve">     Construction Bond Premium</t>
  </si>
  <si>
    <t xml:space="preserve">     Construction Testing/Inspection</t>
  </si>
  <si>
    <t xml:space="preserve">     Soils Report/Geological Survey</t>
  </si>
  <si>
    <t xml:space="preserve">     Environmental: Phase I, II, lead, asbestos</t>
  </si>
  <si>
    <t xml:space="preserve">     Environmental Review: CEQA/NEPA</t>
  </si>
  <si>
    <t xml:space="preserve">     Plan Check</t>
  </si>
  <si>
    <t xml:space="preserve">     Permits &amp; Fees</t>
  </si>
  <si>
    <t xml:space="preserve">     Accounting/Audit/Tax Prep./Cost Cert.</t>
  </si>
  <si>
    <t xml:space="preserve">     Legal</t>
  </si>
  <si>
    <t xml:space="preserve">     Utility Fees</t>
  </si>
  <si>
    <t xml:space="preserve">     Construction Management</t>
  </si>
  <si>
    <t xml:space="preserve">     Relocation</t>
  </si>
  <si>
    <t xml:space="preserve">     Title/Recording/Closing Costs
         -Construction/Acquisition Closing</t>
  </si>
  <si>
    <t xml:space="preserve">     Title/Recording/Closing Costs
         -Perm. Loan Closing</t>
  </si>
  <si>
    <t xml:space="preserve">     Marketing</t>
  </si>
  <si>
    <r>
      <t xml:space="preserve">     Other: </t>
    </r>
    <r>
      <rPr>
        <u/>
        <sz val="10"/>
        <rFont val="Arial"/>
        <family val="2"/>
      </rPr>
      <t xml:space="preserve">Security                                          </t>
    </r>
  </si>
  <si>
    <r>
      <t xml:space="preserve">     Other: </t>
    </r>
    <r>
      <rPr>
        <u/>
        <sz val="10"/>
        <rFont val="Arial"/>
        <family val="2"/>
      </rPr>
      <t xml:space="preserve">Soft Cost Contingency                     </t>
    </r>
  </si>
  <si>
    <t>Total Soft Costs</t>
  </si>
  <si>
    <t>5. Carrying Costs</t>
  </si>
  <si>
    <t xml:space="preserve">     Property Taxes During Construction</t>
  </si>
  <si>
    <t xml:space="preserve">     Insurance During Construction</t>
  </si>
  <si>
    <t xml:space="preserve">     Construction Loan Fees</t>
  </si>
  <si>
    <t xml:space="preserve">     Construction Loan Interest</t>
  </si>
  <si>
    <t xml:space="preserve">     Bridge Loan Interest</t>
  </si>
  <si>
    <t xml:space="preserve">     Other: ___________________________</t>
  </si>
  <si>
    <t>Total Carrying Costs</t>
  </si>
  <si>
    <t>6.  Syndication Costs</t>
  </si>
  <si>
    <r>
      <t xml:space="preserve">     </t>
    </r>
    <r>
      <rPr>
        <sz val="10"/>
        <rFont val="Arial"/>
        <family val="2"/>
      </rPr>
      <t>Syndication Accounting</t>
    </r>
  </si>
  <si>
    <r>
      <t xml:space="preserve">     </t>
    </r>
    <r>
      <rPr>
        <sz val="10"/>
        <rFont val="Arial"/>
        <family val="2"/>
      </rPr>
      <t>Syndication Legal</t>
    </r>
  </si>
  <si>
    <t xml:space="preserve">     Syndication Consultant Fees</t>
  </si>
  <si>
    <t xml:space="preserve">     LIHTC Fees</t>
  </si>
  <si>
    <r>
      <t xml:space="preserve">     Other: </t>
    </r>
    <r>
      <rPr>
        <u/>
        <sz val="10"/>
        <rFont val="Arial"/>
        <family val="2"/>
      </rPr>
      <t xml:space="preserve">Bond Financing Costs                      </t>
    </r>
  </si>
  <si>
    <t>Total Syndication Costs</t>
  </si>
  <si>
    <t>7.  Capitalization of Reserves</t>
  </si>
  <si>
    <t xml:space="preserve">     Vacancy Loss Reserve (18 months)</t>
  </si>
  <si>
    <t xml:space="preserve">     Operating Reserve (long term)**</t>
  </si>
  <si>
    <t xml:space="preserve">     Replacement Reserve**</t>
  </si>
  <si>
    <t xml:space="preserve">     Other_______________________</t>
  </si>
  <si>
    <t>Total Reserves</t>
  </si>
  <si>
    <t>8.  Developer Fee</t>
  </si>
  <si>
    <r>
      <t>9.  Furnishings/Other</t>
    </r>
    <r>
      <rPr>
        <b/>
        <u/>
        <sz val="10"/>
        <rFont val="Arial"/>
        <family val="2"/>
      </rPr>
      <t>Owner Furnishings</t>
    </r>
    <r>
      <rPr>
        <b/>
        <sz val="10"/>
        <rFont val="Arial"/>
        <family val="2"/>
      </rPr>
      <t>**</t>
    </r>
  </si>
  <si>
    <t>Total Project Costs</t>
  </si>
  <si>
    <t>Current Request for City Funds</t>
  </si>
  <si>
    <t>Total Project Costs Per Unit</t>
  </si>
  <si>
    <t>Total Project Costs Per Sq. Foot</t>
  </si>
  <si>
    <t>*If property has been donated, include the value of the donated property, and show as a source of funds in the financial summary.</t>
  </si>
  <si>
    <t>Construction Budget (Ownership)</t>
  </si>
  <si>
    <t>Units</t>
  </si>
  <si>
    <t>Homeownership Projects</t>
  </si>
  <si>
    <t>Affordable Portion of Project - Sources</t>
  </si>
  <si>
    <t xml:space="preserve">Total </t>
  </si>
  <si>
    <t>City Development Funds**</t>
  </si>
  <si>
    <t>Other City Loans**</t>
  </si>
  <si>
    <t>Developer Equity**</t>
  </si>
  <si>
    <t>Construction Loan**</t>
  </si>
  <si>
    <t>Proceeds from Sales**</t>
  </si>
  <si>
    <t>Other Source: ____________</t>
  </si>
  <si>
    <t>Other Source: _____________</t>
  </si>
  <si>
    <t>Construction Sources:</t>
  </si>
  <si>
    <t>City/Agency Development Loan</t>
  </si>
  <si>
    <t>Other City/Agency Loans</t>
  </si>
  <si>
    <t>Developer Equity</t>
  </si>
  <si>
    <t>Construction Loan</t>
  </si>
  <si>
    <t>Other Source: ______________________</t>
  </si>
  <si>
    <t>Total Sources</t>
  </si>
  <si>
    <t>Construction Uses:</t>
  </si>
  <si>
    <t>Acquistion Costs</t>
  </si>
  <si>
    <t>Closing Costs</t>
  </si>
  <si>
    <t>Other:________________________</t>
  </si>
  <si>
    <t>Total Land Costs</t>
  </si>
  <si>
    <t>Hard Costs</t>
  </si>
  <si>
    <t xml:space="preserve">Site Development </t>
  </si>
  <si>
    <t>Construction Costs</t>
  </si>
  <si>
    <t>Hard Cost Contingency</t>
  </si>
  <si>
    <t>Utility Hookups</t>
  </si>
  <si>
    <t>Soft Costs</t>
  </si>
  <si>
    <t>Architect/Engineer</t>
  </si>
  <si>
    <t>Marketing/Model Homes/Counseling</t>
  </si>
  <si>
    <t>Financing Fees/Closing Costs/Interest Reserve</t>
  </si>
  <si>
    <t>Interim Interest (during construction/sales period)</t>
  </si>
  <si>
    <t>Legal/Accounting</t>
  </si>
  <si>
    <t>Appraisal/Market Study</t>
  </si>
  <si>
    <t>Taxes (during construction/sales period)</t>
  </si>
  <si>
    <t>Insurance (Liability, Builder's Risk)</t>
  </si>
  <si>
    <t>Permits/Testing/City Inspections</t>
  </si>
  <si>
    <t>Survey/Soils/Miscellaneous</t>
  </si>
  <si>
    <t>Construction Loan Inspections</t>
  </si>
  <si>
    <t>Soft Cost Contingency/Site Security/Maintenance</t>
  </si>
  <si>
    <t>Predevelopment Loan Interest</t>
  </si>
  <si>
    <t>Other: ________________________</t>
  </si>
  <si>
    <t xml:space="preserve">Total Soft Costs </t>
  </si>
  <si>
    <t>Total Construction Period Costs</t>
  </si>
  <si>
    <t>Total Downpayments and First Mortgages Should Match Total Sales Proceeds Calculated in Unit Affordability Worksheet</t>
  </si>
  <si>
    <t>Post Construction Sources:</t>
  </si>
  <si>
    <t>Downpayments</t>
  </si>
  <si>
    <t>First Mortgages</t>
  </si>
  <si>
    <t>Other:________________________________</t>
  </si>
  <si>
    <t>Total Post Construction Sources</t>
  </si>
  <si>
    <t>Post Construction Costs:</t>
  </si>
  <si>
    <t>Construction Loans Takeout</t>
  </si>
  <si>
    <t>Soft Costs During Sales</t>
  </si>
  <si>
    <t>Developer Fee from Sales</t>
  </si>
  <si>
    <t>Commissions and Closing Costs at Sale</t>
  </si>
  <si>
    <t>Post Construction Contingency</t>
  </si>
  <si>
    <t>Other:_______________________</t>
  </si>
  <si>
    <t>Subtotal Soft Costs during sale</t>
  </si>
  <si>
    <t>Total Post Construction Costs</t>
  </si>
  <si>
    <t>** Not expected to be a source of income for shaded costs.</t>
  </si>
  <si>
    <t xml:space="preserve">SUMMARY </t>
  </si>
  <si>
    <t>The below table doesn't calculate total sources of funds, rather it summarizes the total cost for the project and provides cost per unit &amp; square foot.</t>
  </si>
  <si>
    <t>Post Construction Soft Costs only</t>
  </si>
  <si>
    <t>Total Costs Per Unit</t>
  </si>
  <si>
    <t>Total Costs Per SF</t>
  </si>
  <si>
    <t>Operating Expenses</t>
  </si>
  <si>
    <t>Total Annual</t>
  </si>
  <si>
    <t>Per Unit Cost</t>
  </si>
  <si>
    <t>Management</t>
  </si>
  <si>
    <t>Management Fee</t>
  </si>
  <si>
    <t>Administrative Rent Free Unit</t>
  </si>
  <si>
    <t>sub-total Management Expenses:</t>
  </si>
  <si>
    <t>Administration</t>
  </si>
  <si>
    <t>Seminars &amp; Training</t>
  </si>
  <si>
    <t>Advertising</t>
  </si>
  <si>
    <t>Office Supplies</t>
  </si>
  <si>
    <t>Office Rent</t>
  </si>
  <si>
    <t>Computer Charges</t>
  </si>
  <si>
    <t>Legal</t>
  </si>
  <si>
    <t>Other Professional Fees</t>
  </si>
  <si>
    <t>Audit</t>
  </si>
  <si>
    <t>Bookkeeping</t>
  </si>
  <si>
    <t>Telephone (office, fax, data, entry system)</t>
  </si>
  <si>
    <t>Bad Debts</t>
  </si>
  <si>
    <t>Social/Dues/Travel/Equip. maint.</t>
  </si>
  <si>
    <t>Credit Reports</t>
  </si>
  <si>
    <t>Mileage/Travel</t>
  </si>
  <si>
    <t>Bank Charges</t>
  </si>
  <si>
    <t xml:space="preserve">   Other:___________________________</t>
  </si>
  <si>
    <t>sub-total Administration Expenses:</t>
  </si>
  <si>
    <t>Personnel</t>
  </si>
  <si>
    <t>On-Site Manager(s)</t>
  </si>
  <si>
    <t>Desk Clerk/Security</t>
  </si>
  <si>
    <t>Grounds, Janitorial, Repairs and Maintenance</t>
  </si>
  <si>
    <t>Payroll Taxes</t>
  </si>
  <si>
    <t>Worker's Compensation</t>
  </si>
  <si>
    <t>Health Benefits</t>
  </si>
  <si>
    <t>Retirement  Benefits</t>
  </si>
  <si>
    <t>Unemployment Insurance</t>
  </si>
  <si>
    <t>Other Salary/Benefit Expenses</t>
  </si>
  <si>
    <t>sub-total Personnel Expenses:</t>
  </si>
  <si>
    <t>Taxes, Licenses and Permits</t>
  </si>
  <si>
    <t>Real Estate Taxes</t>
  </si>
  <si>
    <t>Miscellaneous Taxes, Licenses, and Permits</t>
  </si>
  <si>
    <t>sub-total Taxes, License and Permit Expenses:</t>
  </si>
  <si>
    <t>Insurance</t>
  </si>
  <si>
    <t>Property and Liability Insurance</t>
  </si>
  <si>
    <t>Fidelity Bond Insurance</t>
  </si>
  <si>
    <t>Other Insurance</t>
  </si>
  <si>
    <t>sub-total Insurance Expenses:</t>
  </si>
  <si>
    <t>Utilities</t>
  </si>
  <si>
    <t>Gas</t>
  </si>
  <si>
    <t>Trash Removal</t>
  </si>
  <si>
    <t>sub-total Utilities Expenses:</t>
  </si>
  <si>
    <t>Maintenance</t>
  </si>
  <si>
    <t>Cleaning Supplies</t>
  </si>
  <si>
    <t>Contract Cleaning</t>
  </si>
  <si>
    <t>Pest Control</t>
  </si>
  <si>
    <t>Fire Alarm Expense  (incl. phone)</t>
  </si>
  <si>
    <t>Grounds, Repairs &amp; Maintenance</t>
  </si>
  <si>
    <t>Grounds, Repairs &amp; Maintenance Supplies</t>
  </si>
  <si>
    <t>Elevator Maintenance (incl. phone)</t>
  </si>
  <si>
    <t>Plumbing, Electrical, HVAC Maintenance</t>
  </si>
  <si>
    <t>Painting and Decorating</t>
  </si>
  <si>
    <t>Exterior  Paining</t>
  </si>
  <si>
    <t>Furniture</t>
  </si>
  <si>
    <t>Window Covering &amp; Carpeting</t>
  </si>
  <si>
    <t>Vehicle and Maintenance Equipment  Operation and Repairs</t>
  </si>
  <si>
    <t xml:space="preserve">Cable/Tools </t>
  </si>
  <si>
    <t>Miscellaneous Operating &amp; Maintenance</t>
  </si>
  <si>
    <t>sub-total Maintenance Expenses:</t>
  </si>
  <si>
    <t>Services</t>
  </si>
  <si>
    <t>Social Service Coordination*</t>
  </si>
  <si>
    <t>sub-total Services Expenses:</t>
  </si>
  <si>
    <t>Total Operating Expenses</t>
  </si>
  <si>
    <t>Reserves, Debt Service, &amp; Fees</t>
  </si>
  <si>
    <t>Reserves</t>
  </si>
  <si>
    <t>Operating Reserve Deposit</t>
  </si>
  <si>
    <t>Replacement Reserve Deposit</t>
  </si>
  <si>
    <t xml:space="preserve">   Other: _________________________</t>
  </si>
  <si>
    <t>sub-total Reserve Deposits:</t>
  </si>
  <si>
    <t>Debt Service</t>
  </si>
  <si>
    <t xml:space="preserve">   Lender:___________________________</t>
  </si>
  <si>
    <t>sub-total Debt Service:</t>
  </si>
  <si>
    <t>Other Fees</t>
  </si>
  <si>
    <t>Deferred Developer Fee</t>
  </si>
  <si>
    <t>Partnership/Asset Management Fee**</t>
  </si>
  <si>
    <t>sub-total Other Fees:</t>
  </si>
  <si>
    <t>Debt Service Coverage Ratio</t>
  </si>
  <si>
    <t>* Social Service Coordination is an eligible operating cost.  Direct Social Service provision cannot be funded by operations unless it is a requirement of another funding source.</t>
  </si>
  <si>
    <t xml:space="preserve">Exhibit 23: 30 Year Proforma </t>
  </si>
  <si>
    <t>Years of Operation</t>
  </si>
  <si>
    <t>Inflation Factor</t>
  </si>
  <si>
    <t>Total Rental Income</t>
  </si>
  <si>
    <t>Other: laundry</t>
  </si>
  <si>
    <t>Other: vending</t>
  </si>
  <si>
    <t xml:space="preserve">Other: </t>
  </si>
  <si>
    <t>TOTAL GROSS POTENTIAL REVENUE</t>
  </si>
  <si>
    <t>Vacancy (5%, or 10% for special needs/SRO)</t>
  </si>
  <si>
    <t>EFFECTIVE GROSS INCOME</t>
  </si>
  <si>
    <t>Other: Real Estate Taxes *excluded from operating budget to apply 2% inflation factor</t>
  </si>
  <si>
    <t>NET OPERATING  INCOME</t>
  </si>
  <si>
    <t>(Less Debt Service)</t>
  </si>
  <si>
    <t>(Less Operating Reserves)</t>
  </si>
  <si>
    <t>(Less Replacement Reserves)</t>
  </si>
  <si>
    <t>(Less Partnership/Asset Management Fee - if applicable)</t>
  </si>
  <si>
    <t>(Less City of Dallas Monitoring Fee)</t>
  </si>
  <si>
    <t>CASH FLOW</t>
  </si>
  <si>
    <t>Does Cash Flow Drop Below Zero?</t>
  </si>
  <si>
    <t>If yes, provide a detailed explanation as to why the cash flow is negative and what precautionary measure will be taken to ensure the feasibility of the project.</t>
  </si>
  <si>
    <t xml:space="preserve">Unit Size/Rent Worksheet </t>
  </si>
  <si>
    <t xml:space="preserve"> Housing Development NOFA</t>
  </si>
  <si>
    <t>Enter one type of unit per row; add rows if necessary.</t>
  </si>
  <si>
    <t xml:space="preserve">1.  Rental:  Affordable Units </t>
  </si>
  <si>
    <t>Indicate percentage of AMI used to calculate rents
(e.g., 30% of 50% of AMI)</t>
  </si>
  <si>
    <t xml:space="preserve"># of Units </t>
  </si>
  <si>
    <t>Unit Type                (#BR)</t>
  </si>
  <si>
    <t>Square Footage</t>
  </si>
  <si>
    <t>Maximum Tenant Income*</t>
  </si>
  <si>
    <t>Per Unit Monthly Rent (Estimated Tenant Contribution)</t>
  </si>
  <si>
    <t>Name of subsidy that is applied to the unit (If any)</t>
  </si>
  <si>
    <t>Per Unit Amount of Subsidy Applied To The Unit (If Any)</t>
  </si>
  <si>
    <t>Per Unit Rent Received**</t>
  </si>
  <si>
    <t>Total Monthly Rent for Unit Type**</t>
  </si>
  <si>
    <t>Per Unit Monthly Utility Allowances*</t>
  </si>
  <si>
    <t>Total Gross Monthly Payment Per Unit (Incl. Utilities)</t>
  </si>
  <si>
    <t>Accessible Unit? (Mobility, Visual/Hearing, etc)</t>
  </si>
  <si>
    <t># of Special needs units</t>
  </si>
  <si>
    <t>Total # Units</t>
  </si>
  <si>
    <t>Total Monthly Rental Income</t>
  </si>
  <si>
    <t>2.  Managers' Units***</t>
  </si>
  <si>
    <t>Unit Type                (#BR / #Bath)</t>
  </si>
  <si>
    <t xml:space="preserve">Proposed Monthly Rent </t>
  </si>
  <si>
    <t>Total Monthly Rents</t>
  </si>
  <si>
    <t>3.  Market Rate Units</t>
  </si>
  <si>
    <t xml:space="preserve">Total Monthly Rents </t>
  </si>
  <si>
    <t>4.  Affordability Summary/City Restrictions</t>
  </si>
  <si>
    <t xml:space="preserve">5.  Annual Rental Revenue </t>
  </si>
  <si>
    <t>Total Monthly Rents for ALL units</t>
  </si>
  <si>
    <t>Total Project Units</t>
  </si>
  <si>
    <t>% of Units</t>
  </si>
  <si>
    <t>% units with annual rents ≤ 30% of 30% AMI</t>
  </si>
  <si>
    <t>x12</t>
  </si>
  <si>
    <t>% units with annual rents ≤ 30% of 60% AMI</t>
  </si>
  <si>
    <t>6.  Tenant-Paid Utility Breakdown</t>
  </si>
  <si>
    <t>7. Unit Type Summary</t>
  </si>
  <si>
    <t>Indicate which utilities will be paid by tenant (T) and which utilities will be paid by landlord (L).</t>
  </si>
  <si>
    <t>Total Annual Rents for ALL Units</t>
  </si>
  <si>
    <t>Electric</t>
  </si>
  <si>
    <t>Unit Type</t>
  </si>
  <si>
    <t># of Special Needs Units</t>
  </si>
  <si>
    <t># of Homeless Units</t>
  </si>
  <si>
    <t>Space Heating</t>
  </si>
  <si>
    <t>SRO</t>
  </si>
  <si>
    <t>Lighting</t>
  </si>
  <si>
    <t>Studio</t>
  </si>
  <si>
    <t>Cooking</t>
  </si>
  <si>
    <t>1 bedroom</t>
  </si>
  <si>
    <t>Hot Water</t>
  </si>
  <si>
    <t>2 bedroom</t>
  </si>
  <si>
    <t>3 bedroom</t>
  </si>
  <si>
    <t>Garbage</t>
  </si>
  <si>
    <t>4 bedroom</t>
  </si>
  <si>
    <t>* Utility Allowance must be calculated using the HUD Utility Schedule Model.  Submit a copy of the completed Utility Model with exhibit 25.  The HUD Utility Schedule Model and instructions can be found at www.huduser.org/portal/resources/utilallowance.html</t>
  </si>
  <si>
    <t>** Including project-based rental assistance from Section 8, Public Housing ACC, HOPWA, Shelter Plus Care or similar project-based assistance.</t>
  </si>
  <si>
    <t>*** Rent for manager's unit(s) should be listed as income here and an expense on the operating budget.</t>
  </si>
  <si>
    <t>Unit Size and Affordability Worksheet (Ownership)</t>
  </si>
  <si>
    <t>Provide assumptions and calculations separately for how Sales Prices were determined.</t>
  </si>
  <si>
    <t>Enter one type of unit per row</t>
  </si>
  <si>
    <t xml:space="preserve">1.  Ownership:  Affordable Units </t>
  </si>
  <si>
    <t>Address or Unit Number(s)</t>
  </si>
  <si>
    <t>Square Footage*</t>
  </si>
  <si>
    <t>Accessibility (Mobility, Visual/Hearing, N/A)</t>
  </si>
  <si>
    <t>Maximum Owner Income
(as % of AMI)**</t>
  </si>
  <si>
    <t xml:space="preserve"> % of AMI used for calculating affordable housing price***</t>
  </si>
  <si>
    <t>Per-Unit Sales Price</t>
  </si>
  <si>
    <t>Total Sales Proceeds</t>
  </si>
  <si>
    <t xml:space="preserve">Should equal "Downpayments and First Mortgages" for affordable units on Development Budget (cell C64). </t>
  </si>
  <si>
    <t>2.  Market Rate Units</t>
  </si>
  <si>
    <t>Per Unit Sales Price</t>
  </si>
  <si>
    <t xml:space="preserve">Total Sales Proceeds </t>
  </si>
  <si>
    <t>Should equal "Downpayments and First Mortgages"  for market rate units on Development Budget (cell D64).</t>
  </si>
  <si>
    <t>3.  Affordability Summary/City Restrictions</t>
  </si>
  <si>
    <t>4. Unit Type Summary</t>
  </si>
  <si>
    <t xml:space="preserve">This summary reflects the sales price restrictions according to the City's requirements only and won't necessarily match the actual sales price structure detailed above.   </t>
  </si>
  <si>
    <t># units with affordable housing cost ≤ 30% of 70% AMI</t>
  </si>
  <si>
    <t># units with affordable housing cost ≤ 35% of 90% AMI</t>
  </si>
  <si>
    <t># units with affordable housing cost ≤ 35% of 110% AMI</t>
  </si>
  <si>
    <t># of market rate units</t>
  </si>
  <si>
    <t>5 bedroom</t>
  </si>
  <si>
    <t>5.  Utility Breakdown</t>
  </si>
  <si>
    <t>Indicate which utilites will be gas and which electric.</t>
  </si>
  <si>
    <t>* Not Including garage.</t>
  </si>
  <si>
    <t>** See Addendum: "Income Limits Under Federal, State, and City/Agency Housing Programs" for current income levels.</t>
  </si>
  <si>
    <t>*** See Addendum: "Affordable Homeownership Development Program" for guidance on how affordable prices should be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</si>
</sst>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409]* #,##0_);_([$$-409]* \(#,##0\);_([$$-409]* &quot;-&quot;??_);_(@_)"/>
    <numFmt numFmtId="166" formatCode="_(&quot;$&quot;* #,##0_);_(&quot;$&quot;* \(#,##0\);_(&quot;$&quot;* &quot;-&quot;??_);_(@_)"/>
    <numFmt numFmtId="167" formatCode="0.0%"/>
    <numFmt numFmtId="168" formatCode="#,##0\ &quot;sf&quot;"/>
  </numFmts>
  <fonts count="53">
    <font>
      <sz val="11"/>
      <color theme="1"/>
      <name val="Calibri"/>
      <family val="2"/>
      <scheme val="minor"/>
    </font>
    <font>
      <sz val="11"/>
      <color theme="1"/>
      <name val="Calibri"/>
      <family val="2"/>
      <scheme val="minor"/>
    </font>
    <font>
      <sz val="10"/>
      <name val="Arial"/>
      <family val="2"/>
    </font>
    <font>
      <b/>
      <i/>
      <sz val="11"/>
      <name val="Arial"/>
      <family val="2"/>
    </font>
    <font>
      <b/>
      <sz val="11"/>
      <name val="Arial"/>
      <family val="2"/>
    </font>
    <font>
      <b/>
      <i/>
      <sz val="12"/>
      <name val="Arial"/>
      <family val="2"/>
    </font>
    <font>
      <i/>
      <sz val="12"/>
      <color rgb="FFFF0000"/>
      <name val="Arial"/>
      <family val="2"/>
    </font>
    <font>
      <b/>
      <sz val="10"/>
      <name val="Arial"/>
      <family val="2"/>
    </font>
    <font>
      <sz val="10"/>
      <color rgb="FFFF0000"/>
      <name val="Arial"/>
      <family val="2"/>
    </font>
    <font>
      <b/>
      <i/>
      <u/>
      <sz val="11"/>
      <name val="Arial"/>
      <family val="2"/>
    </font>
    <font>
      <b/>
      <u/>
      <sz val="10"/>
      <name val="Arial"/>
      <family val="2"/>
    </font>
    <font>
      <b/>
      <i/>
      <sz val="10"/>
      <color indexed="12"/>
      <name val="Arial"/>
      <family val="2"/>
    </font>
    <font>
      <b/>
      <sz val="10"/>
      <color indexed="12"/>
      <name val="Arial"/>
      <family val="2"/>
    </font>
    <font>
      <b/>
      <sz val="8"/>
      <name val="Arial"/>
      <family val="2"/>
    </font>
    <font>
      <b/>
      <sz val="9"/>
      <name val="Arial"/>
      <family val="2"/>
    </font>
    <font>
      <sz val="9"/>
      <name val="Arial"/>
      <family val="2"/>
    </font>
    <font>
      <sz val="8"/>
      <name val="Arial"/>
      <family val="2"/>
    </font>
    <font>
      <i/>
      <sz val="10"/>
      <name val="Arial"/>
      <family val="2"/>
    </font>
    <font>
      <i/>
      <sz val="10"/>
      <color indexed="9"/>
      <name val="Arial"/>
      <family val="2"/>
    </font>
    <font>
      <b/>
      <sz val="12"/>
      <name val="Arial"/>
      <family val="2"/>
    </font>
    <font>
      <b/>
      <sz val="10"/>
      <color indexed="9"/>
      <name val="Arial"/>
      <family val="2"/>
    </font>
    <font>
      <u/>
      <sz val="10"/>
      <name val="Arial"/>
      <family val="2"/>
    </font>
    <font>
      <b/>
      <i/>
      <sz val="10"/>
      <name val="Arial"/>
      <family val="2"/>
    </font>
    <font>
      <sz val="8"/>
      <color indexed="12"/>
      <name val="Arial"/>
      <family val="2"/>
    </font>
    <font>
      <sz val="9"/>
      <name val="Geneva"/>
    </font>
    <font>
      <i/>
      <sz val="10"/>
      <color indexed="10"/>
      <name val="Arial"/>
      <family val="2"/>
    </font>
    <font>
      <sz val="12"/>
      <name val="Arial"/>
      <family val="2"/>
    </font>
    <font>
      <sz val="11"/>
      <name val="Arial"/>
      <family val="2"/>
    </font>
    <font>
      <u/>
      <sz val="11"/>
      <name val="Arial"/>
      <family val="2"/>
    </font>
    <font>
      <i/>
      <sz val="11"/>
      <name val="Arial"/>
      <family val="2"/>
    </font>
    <font>
      <b/>
      <sz val="10"/>
      <color indexed="10"/>
      <name val="Arial"/>
      <family val="2"/>
    </font>
    <font>
      <i/>
      <sz val="12"/>
      <color indexed="10"/>
      <name val="Arial"/>
      <family val="2"/>
    </font>
    <font>
      <sz val="12"/>
      <color indexed="10"/>
      <name val="Arial"/>
      <family val="2"/>
    </font>
    <font>
      <sz val="9"/>
      <color indexed="55"/>
      <name val="Arial"/>
      <family val="2"/>
    </font>
    <font>
      <sz val="24"/>
      <name val="Arial"/>
      <family val="2"/>
    </font>
    <font>
      <b/>
      <sz val="11"/>
      <color indexed="12"/>
      <name val="Arial"/>
      <family val="2"/>
    </font>
    <font>
      <sz val="10"/>
      <color indexed="12"/>
      <name val="Arial"/>
      <family val="2"/>
    </font>
    <font>
      <i/>
      <sz val="12"/>
      <name val="Arial"/>
      <family val="2"/>
    </font>
    <font>
      <sz val="9"/>
      <color indexed="12"/>
      <name val="Arial"/>
      <family val="2"/>
    </font>
    <font>
      <i/>
      <sz val="9"/>
      <name val="Arial"/>
      <family val="2"/>
    </font>
    <font>
      <sz val="11"/>
      <color rgb="FF006100"/>
      <name val="Calibri"/>
      <family val="2"/>
      <scheme val="minor"/>
    </font>
    <font>
      <b/>
      <i/>
      <sz val="12"/>
      <color rgb="FFFF0000"/>
      <name val="Arial"/>
      <family val="2"/>
    </font>
    <font>
      <b/>
      <i/>
      <u/>
      <sz val="12"/>
      <name val="Arial"/>
      <family val="2"/>
    </font>
    <font>
      <b/>
      <u/>
      <sz val="12"/>
      <name val="Arial"/>
      <family val="2"/>
    </font>
    <font>
      <b/>
      <i/>
      <sz val="12"/>
      <name val="Times New Roman"/>
      <family val="1"/>
    </font>
    <font>
      <b/>
      <sz val="12"/>
      <name val="Times New Roman"/>
      <family val="1"/>
    </font>
    <font>
      <b/>
      <sz val="14"/>
      <name val="Arial"/>
      <family val="2"/>
    </font>
    <font>
      <sz val="12"/>
      <name val="Times New Roman"/>
      <family val="1"/>
    </font>
    <font>
      <sz val="7"/>
      <name val="Times New Roman"/>
      <family val="1"/>
    </font>
    <font>
      <sz val="12"/>
      <color rgb="FF006100"/>
      <name val="Times New Roman"/>
      <family val="1"/>
    </font>
    <font>
      <b/>
      <sz val="9"/>
      <color rgb="FF000000"/>
      <name val="Tahoma"/>
      <family val="2"/>
    </font>
    <font>
      <sz val="9"/>
      <color rgb="FF000000"/>
      <name val="Tahoma"/>
      <family val="2"/>
    </font>
    <font>
      <b/>
      <sz val="11"/>
      <name val="Times New Roman"/>
      <family val="1"/>
    </font>
  </fonts>
  <fills count="2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indexed="62"/>
        <bgColor indexed="64"/>
      </patternFill>
    </fill>
    <fill>
      <patternFill patternType="solid">
        <fgColor indexed="57"/>
        <bgColor indexed="64"/>
      </patternFill>
    </fill>
    <fill>
      <patternFill patternType="solid">
        <fgColor indexed="44"/>
        <bgColor indexed="64"/>
      </patternFill>
    </fill>
    <fill>
      <patternFill patternType="solid">
        <fgColor indexed="18"/>
        <bgColor indexed="64"/>
      </patternFill>
    </fill>
    <fill>
      <patternFill patternType="solid">
        <fgColor indexed="1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rgb="FFC6EFCE"/>
      </patternFill>
    </fill>
    <fill>
      <patternFill patternType="solid">
        <fgColor rgb="FFFFFF00"/>
        <bgColor indexed="64"/>
      </patternFill>
    </fill>
    <fill>
      <patternFill patternType="solid">
        <fgColor indexed="43"/>
        <bgColor indexed="64"/>
      </patternFill>
    </fill>
    <fill>
      <patternFill patternType="solid">
        <fgColor rgb="FFCCFFCC"/>
        <bgColor rgb="FF000000"/>
      </patternFill>
    </fill>
    <fill>
      <patternFill patternType="solid">
        <fgColor theme="0" tint="-0.499984740745262"/>
        <bgColor rgb="FF000000"/>
      </patternFill>
    </fill>
    <fill>
      <patternFill patternType="solid">
        <fgColor theme="0" tint="-0.499984740745262"/>
        <bgColor indexed="64"/>
      </patternFill>
    </fill>
  </fills>
  <borders count="13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dashed">
        <color indexed="64"/>
      </top>
      <bottom/>
      <diagonal/>
    </border>
    <border>
      <left/>
      <right style="thin">
        <color indexed="64"/>
      </right>
      <top style="dashed">
        <color indexed="64"/>
      </top>
      <bottom/>
      <diagonal/>
    </border>
    <border>
      <left style="thin">
        <color indexed="64"/>
      </left>
      <right style="double">
        <color indexed="64"/>
      </right>
      <top style="dash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top/>
      <bottom style="medium">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0" fontId="24" fillId="0" borderId="0"/>
    <xf numFmtId="0" fontId="40" fillId="14"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833">
    <xf numFmtId="0" fontId="0" fillId="0" borderId="0" xfId="0"/>
    <xf numFmtId="0" fontId="2" fillId="0" borderId="1" xfId="3" applyBorder="1"/>
    <xf numFmtId="0" fontId="2" fillId="0" borderId="0" xfId="3" applyAlignment="1">
      <alignment horizontal="right"/>
    </xf>
    <xf numFmtId="0" fontId="2" fillId="0" borderId="2" xfId="3" applyBorder="1"/>
    <xf numFmtId="0" fontId="2" fillId="0" borderId="1" xfId="3" applyBorder="1" applyAlignment="1">
      <alignment horizontal="left"/>
    </xf>
    <xf numFmtId="0" fontId="2" fillId="0" borderId="0" xfId="3" applyAlignment="1">
      <alignment horizontal="right" wrapText="1"/>
    </xf>
    <xf numFmtId="0" fontId="2" fillId="2" borderId="18" xfId="3" applyFill="1" applyBorder="1" applyAlignment="1" applyProtection="1">
      <alignment vertical="top" wrapText="1"/>
      <protection locked="0"/>
    </xf>
    <xf numFmtId="0" fontId="2" fillId="0" borderId="0" xfId="3" applyProtection="1">
      <protection locked="0"/>
    </xf>
    <xf numFmtId="0" fontId="2" fillId="0" borderId="2" xfId="3" applyBorder="1" applyProtection="1">
      <protection locked="0"/>
    </xf>
    <xf numFmtId="0" fontId="2" fillId="3" borderId="0" xfId="3" applyFill="1" applyAlignment="1">
      <alignment horizontal="center"/>
    </xf>
    <xf numFmtId="0" fontId="2" fillId="3" borderId="0" xfId="3" applyFill="1" applyAlignment="1" applyProtection="1">
      <alignment horizontal="center"/>
      <protection locked="0"/>
    </xf>
    <xf numFmtId="0" fontId="2" fillId="3" borderId="2" xfId="3" applyFill="1" applyBorder="1" applyAlignment="1" applyProtection="1">
      <alignment horizontal="center"/>
      <protection locked="0"/>
    </xf>
    <xf numFmtId="0" fontId="2" fillId="2" borderId="18" xfId="3" applyFill="1" applyBorder="1" applyAlignment="1" applyProtection="1">
      <alignment wrapText="1"/>
      <protection locked="0"/>
    </xf>
    <xf numFmtId="0" fontId="2" fillId="0" borderId="1" xfId="3" applyBorder="1" applyAlignment="1">
      <alignment horizontal="right"/>
    </xf>
    <xf numFmtId="44" fontId="0" fillId="0" borderId="0" xfId="4" applyFont="1" applyFill="1" applyBorder="1" applyAlignment="1" applyProtection="1">
      <protection locked="0"/>
    </xf>
    <xf numFmtId="44" fontId="0" fillId="0" borderId="2" xfId="4" applyFont="1" applyFill="1" applyBorder="1" applyAlignment="1" applyProtection="1">
      <protection locked="0"/>
    </xf>
    <xf numFmtId="0" fontId="1" fillId="0" borderId="0" xfId="5"/>
    <xf numFmtId="0" fontId="2" fillId="0" borderId="3" xfId="3" applyBorder="1"/>
    <xf numFmtId="0" fontId="2" fillId="0" borderId="4" xfId="3" applyBorder="1"/>
    <xf numFmtId="0" fontId="2" fillId="0" borderId="5" xfId="3" applyBorder="1"/>
    <xf numFmtId="0" fontId="2" fillId="3" borderId="0" xfId="3" applyFill="1"/>
    <xf numFmtId="0" fontId="2" fillId="2" borderId="20" xfId="3" applyFill="1" applyBorder="1" applyAlignment="1" applyProtection="1">
      <alignment wrapText="1"/>
      <protection locked="0"/>
    </xf>
    <xf numFmtId="0" fontId="2" fillId="3" borderId="2" xfId="3" applyFill="1" applyBorder="1" applyAlignment="1">
      <alignment horizontal="center"/>
    </xf>
    <xf numFmtId="0" fontId="2" fillId="3" borderId="13" xfId="3" applyFill="1" applyBorder="1"/>
    <xf numFmtId="0" fontId="2" fillId="3" borderId="2" xfId="3" applyFill="1" applyBorder="1"/>
    <xf numFmtId="0" fontId="8" fillId="0" borderId="0" xfId="3" applyFont="1" applyProtection="1">
      <protection locked="0"/>
    </xf>
    <xf numFmtId="0" fontId="2" fillId="2" borderId="21" xfId="3" applyFill="1" applyBorder="1" applyAlignment="1" applyProtection="1">
      <alignment wrapText="1"/>
      <protection locked="0"/>
    </xf>
    <xf numFmtId="0" fontId="2" fillId="2" borderId="24" xfId="3" applyFill="1" applyBorder="1" applyAlignment="1" applyProtection="1">
      <alignment wrapText="1"/>
      <protection locked="0"/>
    </xf>
    <xf numFmtId="0" fontId="2" fillId="0" borderId="25" xfId="3" applyBorder="1" applyAlignment="1">
      <alignment horizontal="right"/>
    </xf>
    <xf numFmtId="0" fontId="2" fillId="2" borderId="26" xfId="3" applyFill="1" applyBorder="1" applyAlignment="1" applyProtection="1">
      <alignment wrapText="1"/>
      <protection locked="0"/>
    </xf>
    <xf numFmtId="0" fontId="2" fillId="0" borderId="27" xfId="3" applyBorder="1" applyAlignment="1">
      <alignment horizontal="right"/>
    </xf>
    <xf numFmtId="0" fontId="2" fillId="0" borderId="27" xfId="3" applyBorder="1"/>
    <xf numFmtId="0" fontId="2" fillId="0" borderId="28" xfId="3" applyBorder="1"/>
    <xf numFmtId="0" fontId="7" fillId="0" borderId="0" xfId="0" applyFont="1" applyAlignment="1">
      <alignment horizontal="center"/>
    </xf>
    <xf numFmtId="0" fontId="10" fillId="0" borderId="19" xfId="0" applyFont="1" applyBorder="1"/>
    <xf numFmtId="0" fontId="11" fillId="4" borderId="29" xfId="0" applyFont="1" applyFill="1" applyBorder="1" applyAlignment="1" applyProtection="1">
      <alignment wrapText="1"/>
      <protection locked="0"/>
    </xf>
    <xf numFmtId="0" fontId="12" fillId="4" borderId="30" xfId="0" applyFont="1" applyFill="1" applyBorder="1" applyAlignment="1" applyProtection="1">
      <alignment horizontal="center" vertical="top" wrapText="1"/>
      <protection locked="0"/>
    </xf>
    <xf numFmtId="0" fontId="12" fillId="4" borderId="31" xfId="0" applyFont="1" applyFill="1" applyBorder="1" applyAlignment="1" applyProtection="1">
      <alignment horizontal="center" vertical="top" wrapText="1"/>
      <protection locked="0"/>
    </xf>
    <xf numFmtId="0" fontId="12" fillId="4" borderId="32" xfId="0" applyFont="1" applyFill="1" applyBorder="1" applyAlignment="1" applyProtection="1">
      <alignment horizontal="center" vertical="top" wrapText="1"/>
      <protection locked="0"/>
    </xf>
    <xf numFmtId="0" fontId="7" fillId="0" borderId="33" xfId="0" applyFont="1" applyBorder="1"/>
    <xf numFmtId="0" fontId="12" fillId="4" borderId="34" xfId="0" applyFont="1" applyFill="1" applyBorder="1" applyAlignment="1" applyProtection="1">
      <alignment horizontal="center" vertical="top" wrapText="1"/>
      <protection locked="0"/>
    </xf>
    <xf numFmtId="0" fontId="12" fillId="4" borderId="19" xfId="0" applyFont="1" applyFill="1" applyBorder="1" applyAlignment="1" applyProtection="1">
      <alignment horizontal="center" vertical="top" wrapText="1"/>
      <protection locked="0"/>
    </xf>
    <xf numFmtId="0" fontId="12" fillId="4" borderId="35" xfId="0" applyFont="1" applyFill="1" applyBorder="1" applyAlignment="1" applyProtection="1">
      <alignment horizontal="center" vertical="top" wrapText="1"/>
      <protection locked="0"/>
    </xf>
    <xf numFmtId="0" fontId="12" fillId="4" borderId="33" xfId="0" applyFont="1" applyFill="1" applyBorder="1" applyAlignment="1" applyProtection="1">
      <alignment horizontal="left" vertical="top" wrapText="1"/>
      <protection locked="0"/>
    </xf>
    <xf numFmtId="0" fontId="12" fillId="4" borderId="34" xfId="0" applyFont="1" applyFill="1" applyBorder="1" applyAlignment="1" applyProtection="1">
      <alignment horizontal="center" vertical="center" wrapText="1"/>
      <protection locked="0"/>
    </xf>
    <xf numFmtId="0" fontId="12" fillId="4" borderId="19" xfId="0" applyFont="1" applyFill="1" applyBorder="1" applyAlignment="1" applyProtection="1">
      <alignment horizontal="center" vertical="center"/>
      <protection locked="0"/>
    </xf>
    <xf numFmtId="0" fontId="12" fillId="4" borderId="35" xfId="0" applyFont="1" applyFill="1" applyBorder="1" applyAlignment="1" applyProtection="1">
      <alignment horizontal="center" vertical="center"/>
      <protection locked="0"/>
    </xf>
    <xf numFmtId="0" fontId="7" fillId="0" borderId="33" xfId="0" applyFont="1" applyBorder="1" applyAlignment="1">
      <alignment wrapText="1"/>
    </xf>
    <xf numFmtId="0" fontId="7" fillId="0" borderId="34" xfId="0" applyFont="1" applyBorder="1" applyAlignment="1">
      <alignment horizontal="center" wrapText="1"/>
    </xf>
    <xf numFmtId="0" fontId="7" fillId="0" borderId="19" xfId="0" applyFont="1" applyBorder="1" applyAlignment="1">
      <alignment horizontal="center"/>
    </xf>
    <xf numFmtId="0" fontId="7" fillId="0" borderId="35" xfId="0" applyFont="1" applyBorder="1" applyAlignment="1">
      <alignment horizontal="center"/>
    </xf>
    <xf numFmtId="2" fontId="7" fillId="4" borderId="19" xfId="0" applyNumberFormat="1" applyFont="1" applyFill="1" applyBorder="1" applyAlignment="1" applyProtection="1">
      <alignment horizontal="center"/>
      <protection locked="0"/>
    </xf>
    <xf numFmtId="2" fontId="7" fillId="4" borderId="35" xfId="0" applyNumberFormat="1" applyFont="1" applyFill="1" applyBorder="1" applyAlignment="1" applyProtection="1">
      <alignment horizontal="center"/>
      <protection locked="0"/>
    </xf>
    <xf numFmtId="1" fontId="7" fillId="0" borderId="34" xfId="0" applyNumberFormat="1" applyFont="1" applyBorder="1" applyAlignment="1">
      <alignment horizontal="center"/>
    </xf>
    <xf numFmtId="1" fontId="7" fillId="0" borderId="19" xfId="0" applyNumberFormat="1" applyFont="1" applyBorder="1" applyAlignment="1">
      <alignment horizontal="center"/>
    </xf>
    <xf numFmtId="1" fontId="7" fillId="0" borderId="35" xfId="0" applyNumberFormat="1" applyFont="1" applyBorder="1" applyAlignment="1">
      <alignment horizontal="center"/>
    </xf>
    <xf numFmtId="0" fontId="7" fillId="0" borderId="33" xfId="0" applyFont="1" applyBorder="1" applyAlignment="1">
      <alignment horizontal="left" indent="1"/>
    </xf>
    <xf numFmtId="1" fontId="7" fillId="2" borderId="34" xfId="0" applyNumberFormat="1" applyFont="1" applyFill="1" applyBorder="1" applyAlignment="1" applyProtection="1">
      <alignment horizontal="center" wrapText="1"/>
      <protection locked="0"/>
    </xf>
    <xf numFmtId="1" fontId="7" fillId="2" borderId="19" xfId="0" applyNumberFormat="1" applyFont="1" applyFill="1" applyBorder="1" applyAlignment="1" applyProtection="1">
      <alignment horizontal="center"/>
      <protection locked="0"/>
    </xf>
    <xf numFmtId="1" fontId="7" fillId="2" borderId="35" xfId="0" applyNumberFormat="1" applyFont="1" applyFill="1" applyBorder="1" applyAlignment="1" applyProtection="1">
      <alignment horizontal="center"/>
      <protection locked="0"/>
    </xf>
    <xf numFmtId="0" fontId="7" fillId="2" borderId="34" xfId="0" applyFont="1" applyFill="1" applyBorder="1" applyAlignment="1" applyProtection="1">
      <alignment horizontal="center" wrapText="1"/>
      <protection locked="0"/>
    </xf>
    <xf numFmtId="9" fontId="7" fillId="4" borderId="19" xfId="0" applyNumberFormat="1" applyFont="1" applyFill="1" applyBorder="1" applyAlignment="1" applyProtection="1">
      <alignment horizontal="center"/>
      <protection locked="0"/>
    </xf>
    <xf numFmtId="9" fontId="7" fillId="4" borderId="35" xfId="0" applyNumberFormat="1" applyFont="1" applyFill="1" applyBorder="1" applyAlignment="1" applyProtection="1">
      <alignment horizontal="center"/>
      <protection locked="0"/>
    </xf>
    <xf numFmtId="0" fontId="7" fillId="2" borderId="35" xfId="0" applyFont="1" applyFill="1" applyBorder="1" applyAlignment="1" applyProtection="1">
      <alignment horizontal="center" wrapText="1"/>
      <protection locked="0"/>
    </xf>
    <xf numFmtId="0" fontId="14" fillId="0" borderId="33" xfId="0" applyFont="1" applyBorder="1"/>
    <xf numFmtId="164" fontId="7" fillId="2" borderId="34" xfId="0" applyNumberFormat="1" applyFont="1" applyFill="1" applyBorder="1" applyAlignment="1" applyProtection="1">
      <alignment horizontal="center" wrapText="1"/>
      <protection locked="0"/>
    </xf>
    <xf numFmtId="164" fontId="7" fillId="2" borderId="19" xfId="0" applyNumberFormat="1" applyFont="1" applyFill="1" applyBorder="1" applyAlignment="1" applyProtection="1">
      <alignment horizontal="center"/>
      <protection locked="0"/>
    </xf>
    <xf numFmtId="164" fontId="7" fillId="2" borderId="35" xfId="0" applyNumberFormat="1" applyFont="1" applyFill="1" applyBorder="1" applyAlignment="1" applyProtection="1">
      <alignment horizontal="center"/>
      <protection locked="0"/>
    </xf>
    <xf numFmtId="0" fontId="7" fillId="0" borderId="33" xfId="0" applyFont="1" applyBorder="1" applyAlignment="1">
      <alignment horizontal="left"/>
    </xf>
    <xf numFmtId="0" fontId="7" fillId="2" borderId="19" xfId="0" applyFont="1" applyFill="1" applyBorder="1" applyAlignment="1" applyProtection="1">
      <alignment horizontal="center"/>
      <protection locked="0"/>
    </xf>
    <xf numFmtId="0" fontId="7" fillId="2" borderId="35" xfId="0" applyFont="1" applyFill="1" applyBorder="1" applyAlignment="1" applyProtection="1">
      <alignment horizontal="center"/>
      <protection locked="0"/>
    </xf>
    <xf numFmtId="0" fontId="2" fillId="0" borderId="33" xfId="0" applyFont="1" applyBorder="1" applyAlignment="1">
      <alignment horizontal="left" indent="2"/>
    </xf>
    <xf numFmtId="0" fontId="7" fillId="2" borderId="34" xfId="0" applyFont="1" applyFill="1" applyBorder="1" applyAlignment="1" applyProtection="1">
      <alignment horizontal="center"/>
      <protection locked="0"/>
    </xf>
    <xf numFmtId="0" fontId="7" fillId="0" borderId="34" xfId="0" applyFont="1" applyBorder="1" applyAlignment="1">
      <alignment horizontal="center"/>
    </xf>
    <xf numFmtId="0" fontId="7" fillId="0" borderId="34" xfId="0" applyFont="1" applyBorder="1" applyAlignment="1" applyProtection="1">
      <alignment horizontal="center"/>
      <protection locked="0"/>
    </xf>
    <xf numFmtId="0" fontId="15" fillId="0" borderId="33" xfId="0" applyFont="1" applyBorder="1" applyAlignment="1">
      <alignment horizontal="left" indent="2"/>
    </xf>
    <xf numFmtId="0" fontId="7" fillId="0" borderId="19"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2" fillId="0" borderId="36" xfId="0" applyFont="1" applyBorder="1" applyAlignment="1">
      <alignment horizontal="left" indent="2"/>
    </xf>
    <xf numFmtId="0" fontId="7" fillId="2" borderId="37" xfId="0" applyFont="1" applyFill="1" applyBorder="1" applyAlignment="1" applyProtection="1">
      <alignment horizontal="center"/>
      <protection locked="0"/>
    </xf>
    <xf numFmtId="0" fontId="7" fillId="2" borderId="38" xfId="0" applyFont="1" applyFill="1" applyBorder="1" applyAlignment="1" applyProtection="1">
      <alignment horizontal="center"/>
      <protection locked="0"/>
    </xf>
    <xf numFmtId="0" fontId="3" fillId="0" borderId="6" xfId="3" applyFont="1" applyBorder="1"/>
    <xf numFmtId="0" fontId="7" fillId="0" borderId="39" xfId="3" applyFont="1" applyBorder="1" applyAlignment="1">
      <alignment vertical="center" wrapText="1"/>
    </xf>
    <xf numFmtId="0" fontId="7" fillId="0" borderId="18" xfId="3" applyFont="1" applyBorder="1" applyAlignment="1">
      <alignment vertical="center" wrapText="1"/>
    </xf>
    <xf numFmtId="0" fontId="7" fillId="0" borderId="20" xfId="3" applyFont="1" applyBorder="1" applyAlignment="1">
      <alignment vertical="center" wrapText="1"/>
    </xf>
    <xf numFmtId="0" fontId="2" fillId="0" borderId="26" xfId="3" applyBorder="1" applyAlignment="1">
      <alignment vertical="center" wrapText="1"/>
    </xf>
    <xf numFmtId="0" fontId="2" fillId="2" borderId="26" xfId="3" applyFill="1" applyBorder="1" applyAlignment="1" applyProtection="1">
      <alignment vertical="center" wrapText="1"/>
      <protection locked="0"/>
    </xf>
    <xf numFmtId="0" fontId="2" fillId="2" borderId="41" xfId="3" applyFill="1" applyBorder="1" applyAlignment="1" applyProtection="1">
      <alignment vertical="center" wrapText="1"/>
      <protection locked="0"/>
    </xf>
    <xf numFmtId="3" fontId="0" fillId="0" borderId="0" xfId="0" applyNumberFormat="1"/>
    <xf numFmtId="42" fontId="0" fillId="0" borderId="0" xfId="0" applyNumberFormat="1"/>
    <xf numFmtId="0" fontId="0" fillId="0" borderId="10" xfId="0" applyBorder="1" applyAlignment="1">
      <alignment horizontal="left"/>
    </xf>
    <xf numFmtId="0" fontId="0" fillId="0" borderId="10" xfId="0" applyBorder="1" applyAlignment="1">
      <alignment horizontal="center"/>
    </xf>
    <xf numFmtId="0" fontId="17" fillId="0" borderId="0" xfId="0" applyFont="1" applyAlignment="1">
      <alignment horizontal="right"/>
    </xf>
    <xf numFmtId="0" fontId="17" fillId="0" borderId="12" xfId="0" applyFont="1" applyBorder="1" applyAlignment="1">
      <alignment horizontal="center"/>
    </xf>
    <xf numFmtId="0" fontId="18" fillId="5" borderId="15" xfId="0" applyFont="1" applyFill="1" applyBorder="1" applyAlignment="1">
      <alignment horizontal="center"/>
    </xf>
    <xf numFmtId="0" fontId="18" fillId="6" borderId="15" xfId="0" applyFont="1" applyFill="1" applyBorder="1" applyAlignment="1">
      <alignment horizontal="center"/>
    </xf>
    <xf numFmtId="0" fontId="7" fillId="0" borderId="0" xfId="0" applyFont="1" applyAlignment="1">
      <alignment horizontal="left" wrapText="1"/>
    </xf>
    <xf numFmtId="3" fontId="7" fillId="4" borderId="21" xfId="0" applyNumberFormat="1" applyFont="1" applyFill="1" applyBorder="1" applyAlignment="1" applyProtection="1">
      <alignment horizontal="center"/>
      <protection locked="0"/>
    </xf>
    <xf numFmtId="3" fontId="7" fillId="4" borderId="19" xfId="0" applyNumberFormat="1" applyFont="1" applyFill="1" applyBorder="1" applyAlignment="1" applyProtection="1">
      <alignment horizontal="center"/>
      <protection locked="0"/>
    </xf>
    <xf numFmtId="3" fontId="7" fillId="4" borderId="42" xfId="0" applyNumberFormat="1" applyFont="1" applyFill="1" applyBorder="1" applyAlignment="1" applyProtection="1">
      <alignment horizontal="center" wrapText="1"/>
      <protection locked="0"/>
    </xf>
    <xf numFmtId="0" fontId="15" fillId="0" borderId="10" xfId="0" applyFont="1" applyBorder="1" applyAlignment="1">
      <alignment horizontal="right" shrinkToFit="1"/>
    </xf>
    <xf numFmtId="0" fontId="7" fillId="4" borderId="24" xfId="0" applyFont="1" applyFill="1" applyBorder="1" applyAlignment="1" applyProtection="1">
      <alignment horizontal="center" wrapText="1"/>
      <protection locked="0"/>
    </xf>
    <xf numFmtId="0" fontId="7" fillId="4" borderId="43" xfId="0" applyFont="1" applyFill="1" applyBorder="1" applyAlignment="1" applyProtection="1">
      <alignment horizontal="center" wrapText="1"/>
      <protection locked="0"/>
    </xf>
    <xf numFmtId="0" fontId="0" fillId="0" borderId="10" xfId="0" applyBorder="1"/>
    <xf numFmtId="0" fontId="0" fillId="0" borderId="13" xfId="0" applyBorder="1"/>
    <xf numFmtId="0" fontId="0" fillId="0" borderId="44" xfId="0" applyBorder="1"/>
    <xf numFmtId="0" fontId="19" fillId="7" borderId="0" xfId="0" applyFont="1" applyFill="1"/>
    <xf numFmtId="0" fontId="7" fillId="0" borderId="45" xfId="0" applyFont="1" applyBorder="1" applyAlignment="1">
      <alignment horizontal="center" vertical="top" wrapText="1"/>
    </xf>
    <xf numFmtId="0" fontId="20" fillId="8" borderId="45" xfId="0" applyFont="1" applyFill="1" applyBorder="1" applyAlignment="1">
      <alignment horizontal="center" vertical="top" wrapText="1"/>
    </xf>
    <xf numFmtId="0" fontId="20" fillId="6" borderId="45" xfId="0" applyFont="1" applyFill="1" applyBorder="1" applyAlignment="1">
      <alignment horizontal="center" vertical="top" wrapText="1"/>
    </xf>
    <xf numFmtId="0" fontId="20" fillId="9" borderId="46" xfId="0" applyFont="1" applyFill="1" applyBorder="1" applyAlignment="1">
      <alignment horizontal="center" vertical="top" wrapText="1"/>
    </xf>
    <xf numFmtId="0" fontId="7" fillId="7" borderId="10" xfId="0" applyFont="1" applyFill="1" applyBorder="1" applyAlignment="1">
      <alignment horizontal="center"/>
    </xf>
    <xf numFmtId="0" fontId="0" fillId="7" borderId="47" xfId="0" applyFill="1" applyBorder="1" applyAlignment="1">
      <alignment horizontal="center" wrapText="1"/>
    </xf>
    <xf numFmtId="0" fontId="0" fillId="7" borderId="48" xfId="0" applyFill="1" applyBorder="1" applyAlignment="1">
      <alignment horizontal="center" wrapText="1"/>
    </xf>
    <xf numFmtId="0" fontId="0" fillId="7" borderId="10" xfId="0" applyFill="1" applyBorder="1" applyAlignment="1">
      <alignment horizontal="center" wrapText="1"/>
    </xf>
    <xf numFmtId="0" fontId="7" fillId="0" borderId="0" xfId="0" applyFont="1"/>
    <xf numFmtId="42" fontId="0" fillId="0" borderId="42" xfId="0" applyNumberFormat="1" applyBorder="1"/>
    <xf numFmtId="42" fontId="0" fillId="0" borderId="49" xfId="0" applyNumberFormat="1" applyBorder="1"/>
    <xf numFmtId="37" fontId="0" fillId="4" borderId="42" xfId="0" applyNumberFormat="1" applyFill="1" applyBorder="1" applyProtection="1">
      <protection locked="0"/>
    </xf>
    <xf numFmtId="0" fontId="7" fillId="0" borderId="50" xfId="0" applyFont="1" applyBorder="1" applyAlignment="1">
      <alignment horizontal="right"/>
    </xf>
    <xf numFmtId="42" fontId="0" fillId="0" borderId="51" xfId="0" applyNumberFormat="1" applyBorder="1"/>
    <xf numFmtId="0" fontId="7" fillId="0" borderId="0" xfId="0" applyFont="1" applyAlignment="1">
      <alignment horizontal="right"/>
    </xf>
    <xf numFmtId="37" fontId="0" fillId="10" borderId="0" xfId="0" applyNumberFormat="1" applyFill="1"/>
    <xf numFmtId="0" fontId="0" fillId="4" borderId="0" xfId="0" applyFill="1" applyProtection="1">
      <protection locked="0"/>
    </xf>
    <xf numFmtId="42" fontId="0" fillId="0" borderId="52" xfId="0" applyNumberFormat="1" applyBorder="1"/>
    <xf numFmtId="42" fontId="0" fillId="0" borderId="50" xfId="0" applyNumberFormat="1" applyBorder="1"/>
    <xf numFmtId="0" fontId="2" fillId="4" borderId="0" xfId="0" applyFont="1" applyFill="1" applyProtection="1">
      <protection locked="0"/>
    </xf>
    <xf numFmtId="0" fontId="7" fillId="0" borderId="0" xfId="0" applyFont="1" applyAlignment="1">
      <alignment horizontal="left"/>
    </xf>
    <xf numFmtId="37" fontId="0" fillId="4" borderId="49" xfId="0" applyNumberFormat="1" applyFill="1" applyBorder="1" applyProtection="1">
      <protection locked="0"/>
    </xf>
    <xf numFmtId="37" fontId="0" fillId="4" borderId="0" xfId="0" applyNumberFormat="1" applyFill="1" applyProtection="1">
      <protection locked="0"/>
    </xf>
    <xf numFmtId="0" fontId="2" fillId="0" borderId="0" xfId="0" applyFont="1"/>
    <xf numFmtId="42" fontId="2" fillId="0" borderId="51" xfId="0" applyNumberFormat="1" applyFont="1" applyBorder="1"/>
    <xf numFmtId="42" fontId="2" fillId="0" borderId="52" xfId="0" applyNumberFormat="1" applyFont="1" applyBorder="1"/>
    <xf numFmtId="42" fontId="2" fillId="0" borderId="50" xfId="0" applyNumberFormat="1" applyFont="1" applyBorder="1"/>
    <xf numFmtId="42" fontId="2" fillId="0" borderId="42" xfId="0" applyNumberFormat="1" applyFont="1" applyBorder="1"/>
    <xf numFmtId="42" fontId="2" fillId="0" borderId="49" xfId="0" applyNumberFormat="1" applyFont="1" applyBorder="1"/>
    <xf numFmtId="42" fontId="2" fillId="0" borderId="0" xfId="0" applyNumberFormat="1" applyFont="1"/>
    <xf numFmtId="37" fontId="0" fillId="4" borderId="53" xfId="0" applyNumberFormat="1" applyFill="1" applyBorder="1" applyProtection="1">
      <protection locked="0"/>
    </xf>
    <xf numFmtId="0" fontId="0" fillId="4" borderId="53" xfId="0" applyFill="1" applyBorder="1" applyProtection="1">
      <protection locked="0"/>
    </xf>
    <xf numFmtId="42" fontId="0" fillId="0" borderId="54" xfId="0" applyNumberFormat="1" applyBorder="1"/>
    <xf numFmtId="37" fontId="0" fillId="4" borderId="55" xfId="0" applyNumberFormat="1" applyFill="1" applyBorder="1" applyProtection="1">
      <protection locked="0"/>
    </xf>
    <xf numFmtId="37" fontId="0" fillId="4" borderId="54" xfId="0" applyNumberFormat="1" applyFill="1" applyBorder="1" applyProtection="1">
      <protection locked="0"/>
    </xf>
    <xf numFmtId="37" fontId="0" fillId="4" borderId="56" xfId="0" applyNumberFormat="1" applyFill="1" applyBorder="1" applyProtection="1">
      <protection locked="0"/>
    </xf>
    <xf numFmtId="42" fontId="0" fillId="4" borderId="42" xfId="0" applyNumberFormat="1" applyFill="1" applyBorder="1" applyProtection="1">
      <protection locked="0"/>
    </xf>
    <xf numFmtId="42" fontId="0" fillId="4" borderId="49" xfId="0" applyNumberFormat="1" applyFill="1" applyBorder="1" applyProtection="1">
      <protection locked="0"/>
    </xf>
    <xf numFmtId="42" fontId="0" fillId="4" borderId="0" xfId="0" applyNumberFormat="1" applyFill="1" applyProtection="1">
      <protection locked="0"/>
    </xf>
    <xf numFmtId="42" fontId="0" fillId="0" borderId="42" xfId="0" applyNumberFormat="1" applyBorder="1" applyProtection="1">
      <protection locked="0"/>
    </xf>
    <xf numFmtId="0" fontId="7" fillId="4" borderId="0" xfId="0" applyFont="1" applyFill="1" applyProtection="1">
      <protection locked="0"/>
    </xf>
    <xf numFmtId="42" fontId="0" fillId="10" borderId="0" xfId="0" applyNumberFormat="1" applyFill="1"/>
    <xf numFmtId="0" fontId="19" fillId="0" borderId="17" xfId="0" applyFont="1" applyBorder="1"/>
    <xf numFmtId="42" fontId="19" fillId="0" borderId="45" xfId="0" applyNumberFormat="1" applyFont="1" applyBorder="1"/>
    <xf numFmtId="42" fontId="19" fillId="0" borderId="46" xfId="0" applyNumberFormat="1" applyFont="1" applyBorder="1"/>
    <xf numFmtId="0" fontId="2" fillId="0" borderId="0" xfId="0" applyFont="1" applyAlignment="1">
      <alignment horizontal="right" wrapText="1"/>
    </xf>
    <xf numFmtId="42" fontId="19" fillId="0" borderId="42" xfId="0" applyNumberFormat="1" applyFont="1" applyBorder="1"/>
    <xf numFmtId="42" fontId="19" fillId="0" borderId="49" xfId="0" applyNumberFormat="1" applyFont="1" applyBorder="1"/>
    <xf numFmtId="165" fontId="19" fillId="2" borderId="0" xfId="4" applyNumberFormat="1" applyFont="1" applyFill="1" applyBorder="1" applyProtection="1">
      <protection locked="0"/>
    </xf>
    <xf numFmtId="42" fontId="19" fillId="0" borderId="0" xfId="0" applyNumberFormat="1" applyFont="1"/>
    <xf numFmtId="0" fontId="19" fillId="0" borderId="0" xfId="0" applyFont="1"/>
    <xf numFmtId="0" fontId="19" fillId="0" borderId="10" xfId="0" applyFont="1" applyBorder="1"/>
    <xf numFmtId="0" fontId="0" fillId="0" borderId="42" xfId="0" applyBorder="1"/>
    <xf numFmtId="0" fontId="5" fillId="0" borderId="0" xfId="0" applyFont="1" applyAlignment="1">
      <alignment horizontal="left"/>
    </xf>
    <xf numFmtId="0" fontId="5" fillId="0" borderId="0" xfId="3" applyFont="1" applyAlignment="1">
      <alignment horizontal="left"/>
    </xf>
    <xf numFmtId="0" fontId="2" fillId="0" borderId="0" xfId="3" applyAlignment="1">
      <alignment horizontal="center"/>
    </xf>
    <xf numFmtId="0" fontId="17" fillId="0" borderId="31" xfId="3" applyFont="1" applyBorder="1" applyAlignment="1">
      <alignment horizontal="right"/>
    </xf>
    <xf numFmtId="0" fontId="7" fillId="0" borderId="4" xfId="3" applyFont="1" applyBorder="1" applyAlignment="1">
      <alignment horizontal="left" wrapText="1"/>
    </xf>
    <xf numFmtId="0" fontId="17" fillId="0" borderId="9" xfId="3" applyFont="1" applyBorder="1" applyAlignment="1">
      <alignment horizontal="center"/>
    </xf>
    <xf numFmtId="0" fontId="18" fillId="5" borderId="24" xfId="3" applyFont="1" applyFill="1" applyBorder="1" applyAlignment="1">
      <alignment horizontal="center" wrapText="1"/>
    </xf>
    <xf numFmtId="0" fontId="18" fillId="6" borderId="47" xfId="3" applyFont="1" applyFill="1" applyBorder="1" applyAlignment="1">
      <alignment horizontal="center" wrapText="1"/>
    </xf>
    <xf numFmtId="0" fontId="2" fillId="0" borderId="18" xfId="3" applyBorder="1"/>
    <xf numFmtId="0" fontId="17" fillId="0" borderId="19" xfId="3" applyFont="1" applyBorder="1" applyAlignment="1">
      <alignment horizontal="right"/>
    </xf>
    <xf numFmtId="3" fontId="7" fillId="4" borderId="18" xfId="3" applyNumberFormat="1" applyFont="1" applyFill="1" applyBorder="1" applyAlignment="1" applyProtection="1">
      <alignment horizontal="center" wrapText="1"/>
      <protection locked="0"/>
    </xf>
    <xf numFmtId="0" fontId="7" fillId="0" borderId="0" xfId="3" applyFont="1" applyAlignment="1">
      <alignment horizontal="center" wrapText="1"/>
    </xf>
    <xf numFmtId="0" fontId="7" fillId="4" borderId="18" xfId="3" applyFont="1" applyFill="1" applyBorder="1" applyAlignment="1" applyProtection="1">
      <alignment horizontal="center" wrapText="1"/>
      <protection locked="0"/>
    </xf>
    <xf numFmtId="0" fontId="17" fillId="0" borderId="57" xfId="3" applyFont="1" applyBorder="1" applyAlignment="1">
      <alignment horizontal="right"/>
    </xf>
    <xf numFmtId="0" fontId="7" fillId="0" borderId="27" xfId="3" applyFont="1" applyBorder="1" applyAlignment="1">
      <alignment horizontal="center" wrapText="1"/>
    </xf>
    <xf numFmtId="0" fontId="7" fillId="0" borderId="15" xfId="3" applyFont="1" applyBorder="1" applyAlignment="1">
      <alignment horizontal="center" wrapText="1"/>
    </xf>
    <xf numFmtId="0" fontId="20" fillId="8" borderId="18" xfId="3" applyFont="1" applyFill="1" applyBorder="1" applyAlignment="1">
      <alignment horizontal="center" wrapText="1"/>
    </xf>
    <xf numFmtId="0" fontId="20" fillId="6" borderId="13" xfId="3" applyFont="1" applyFill="1" applyBorder="1" applyAlignment="1">
      <alignment horizontal="center" wrapText="1"/>
    </xf>
    <xf numFmtId="0" fontId="20" fillId="5" borderId="13" xfId="3" applyFont="1" applyFill="1" applyBorder="1"/>
    <xf numFmtId="0" fontId="20" fillId="5" borderId="15" xfId="3" applyFont="1" applyFill="1" applyBorder="1"/>
    <xf numFmtId="0" fontId="7" fillId="7" borderId="47" xfId="3" applyFont="1" applyFill="1" applyBorder="1" applyAlignment="1">
      <alignment horizontal="center" wrapText="1"/>
    </xf>
    <xf numFmtId="0" fontId="7" fillId="7" borderId="9" xfId="3" applyFont="1" applyFill="1" applyBorder="1" applyAlignment="1">
      <alignment horizontal="center" wrapText="1"/>
    </xf>
    <xf numFmtId="0" fontId="7" fillId="7" borderId="58" xfId="3" applyFont="1" applyFill="1" applyBorder="1" applyAlignment="1">
      <alignment horizontal="center" wrapText="1"/>
    </xf>
    <xf numFmtId="0" fontId="7" fillId="7" borderId="10" xfId="3" applyFont="1" applyFill="1" applyBorder="1" applyAlignment="1">
      <alignment horizontal="center" wrapText="1"/>
    </xf>
    <xf numFmtId="0" fontId="19" fillId="0" borderId="34" xfId="3" applyFont="1" applyBorder="1" applyAlignment="1">
      <alignment horizontal="left"/>
    </xf>
    <xf numFmtId="0" fontId="7" fillId="0" borderId="42" xfId="3" applyFont="1" applyBorder="1" applyAlignment="1">
      <alignment horizontal="center" wrapText="1"/>
    </xf>
    <xf numFmtId="0" fontId="7" fillId="0" borderId="59" xfId="3" applyFont="1" applyBorder="1" applyAlignment="1">
      <alignment horizontal="center" wrapText="1"/>
    </xf>
    <xf numFmtId="0" fontId="2" fillId="0" borderId="42" xfId="3" applyBorder="1"/>
    <xf numFmtId="42" fontId="2" fillId="0" borderId="18" xfId="3" applyNumberFormat="1" applyBorder="1" applyAlignment="1">
      <alignment horizontal="center" wrapText="1"/>
    </xf>
    <xf numFmtId="42" fontId="2" fillId="4" borderId="18" xfId="3" applyNumberFormat="1" applyFill="1" applyBorder="1" applyAlignment="1" applyProtection="1">
      <alignment horizontal="center" wrapText="1"/>
      <protection locked="0"/>
    </xf>
    <xf numFmtId="3" fontId="2" fillId="4" borderId="18" xfId="3" applyNumberFormat="1" applyFill="1" applyBorder="1" applyAlignment="1" applyProtection="1">
      <alignment horizontal="center" wrapText="1"/>
      <protection locked="0"/>
    </xf>
    <xf numFmtId="3" fontId="2" fillId="0" borderId="18" xfId="3" applyNumberFormat="1" applyBorder="1" applyAlignment="1">
      <alignment horizontal="right" wrapText="1"/>
    </xf>
    <xf numFmtId="3" fontId="2" fillId="10" borderId="18" xfId="3" applyNumberFormat="1" applyFill="1" applyBorder="1" applyAlignment="1">
      <alignment horizontal="right" wrapText="1"/>
    </xf>
    <xf numFmtId="37" fontId="2" fillId="0" borderId="18" xfId="3" applyNumberFormat="1" applyBorder="1" applyAlignment="1">
      <alignment horizontal="right"/>
    </xf>
    <xf numFmtId="42" fontId="2" fillId="4" borderId="18" xfId="3" applyNumberFormat="1" applyFill="1" applyBorder="1" applyProtection="1">
      <protection locked="0"/>
    </xf>
    <xf numFmtId="37" fontId="2" fillId="4" borderId="18" xfId="3" applyNumberFormat="1" applyFill="1" applyBorder="1" applyAlignment="1" applyProtection="1">
      <alignment horizontal="right"/>
      <protection locked="0"/>
    </xf>
    <xf numFmtId="37" fontId="2" fillId="10" borderId="18" xfId="3" applyNumberFormat="1" applyFill="1" applyBorder="1" applyAlignment="1">
      <alignment horizontal="right"/>
    </xf>
    <xf numFmtId="37" fontId="2" fillId="0" borderId="18" xfId="3" applyNumberFormat="1" applyBorder="1"/>
    <xf numFmtId="37" fontId="2" fillId="4" borderId="18" xfId="3" applyNumberFormat="1" applyFill="1" applyBorder="1" applyProtection="1">
      <protection locked="0"/>
    </xf>
    <xf numFmtId="37" fontId="2" fillId="10" borderId="18" xfId="3" applyNumberFormat="1" applyFill="1" applyBorder="1"/>
    <xf numFmtId="0" fontId="2" fillId="4" borderId="18" xfId="3" applyFill="1" applyBorder="1" applyAlignment="1" applyProtection="1">
      <alignment wrapText="1"/>
      <protection locked="0"/>
    </xf>
    <xf numFmtId="0" fontId="7" fillId="0" borderId="37" xfId="3" applyFont="1" applyBorder="1" applyAlignment="1">
      <alignment horizontal="right"/>
    </xf>
    <xf numFmtId="42" fontId="7" fillId="0" borderId="18" xfId="3" applyNumberFormat="1" applyFont="1" applyBorder="1"/>
    <xf numFmtId="42" fontId="7" fillId="10" borderId="18" xfId="3" applyNumberFormat="1" applyFont="1" applyFill="1" applyBorder="1"/>
    <xf numFmtId="0" fontId="2" fillId="0" borderId="34" xfId="3" applyBorder="1"/>
    <xf numFmtId="42" fontId="2" fillId="0" borderId="42" xfId="3" applyNumberFormat="1" applyBorder="1"/>
    <xf numFmtId="42" fontId="2" fillId="0" borderId="0" xfId="3" applyNumberFormat="1"/>
    <xf numFmtId="42" fontId="2" fillId="0" borderId="59" xfId="3" applyNumberFormat="1" applyBorder="1"/>
    <xf numFmtId="0" fontId="19" fillId="0" borderId="34" xfId="3" applyFont="1" applyBorder="1"/>
    <xf numFmtId="0" fontId="7" fillId="0" borderId="34" xfId="3" applyFont="1" applyBorder="1"/>
    <xf numFmtId="37" fontId="2" fillId="0" borderId="0" xfId="3" applyNumberFormat="1"/>
    <xf numFmtId="37" fontId="2" fillId="0" borderId="42" xfId="3" applyNumberFormat="1" applyBorder="1"/>
    <xf numFmtId="42" fontId="2" fillId="0" borderId="18" xfId="3" applyNumberFormat="1" applyBorder="1"/>
    <xf numFmtId="0" fontId="7" fillId="0" borderId="34" xfId="3" applyFont="1" applyBorder="1" applyAlignment="1">
      <alignment horizontal="right"/>
    </xf>
    <xf numFmtId="42" fontId="7" fillId="0" borderId="42" xfId="3" applyNumberFormat="1" applyFont="1" applyBorder="1"/>
    <xf numFmtId="42" fontId="7" fillId="0" borderId="0" xfId="3" applyNumberFormat="1" applyFont="1"/>
    <xf numFmtId="42" fontId="7" fillId="0" borderId="59" xfId="3" applyNumberFormat="1" applyFont="1" applyBorder="1"/>
    <xf numFmtId="42" fontId="7" fillId="10" borderId="0" xfId="3" applyNumberFormat="1" applyFont="1" applyFill="1"/>
    <xf numFmtId="41" fontId="2" fillId="0" borderId="0" xfId="3" applyNumberFormat="1"/>
    <xf numFmtId="41" fontId="2" fillId="0" borderId="42" xfId="3" applyNumberFormat="1" applyBorder="1"/>
    <xf numFmtId="0" fontId="2" fillId="0" borderId="18" xfId="3" applyBorder="1" applyAlignment="1">
      <alignment wrapText="1"/>
    </xf>
    <xf numFmtId="41" fontId="2" fillId="4" borderId="18" xfId="3" applyNumberFormat="1" applyFill="1" applyBorder="1" applyProtection="1">
      <protection locked="0"/>
    </xf>
    <xf numFmtId="0" fontId="2" fillId="10" borderId="18" xfId="3" applyFill="1" applyBorder="1"/>
    <xf numFmtId="0" fontId="7" fillId="0" borderId="18" xfId="3" applyFont="1" applyBorder="1" applyAlignment="1">
      <alignment horizontal="right"/>
    </xf>
    <xf numFmtId="42" fontId="23" fillId="0" borderId="34" xfId="3" applyNumberFormat="1" applyFont="1" applyBorder="1" applyAlignment="1">
      <alignment horizontal="left"/>
    </xf>
    <xf numFmtId="0" fontId="2" fillId="0" borderId="37" xfId="3" applyBorder="1"/>
    <xf numFmtId="42" fontId="2" fillId="0" borderId="27" xfId="3" applyNumberFormat="1" applyBorder="1"/>
    <xf numFmtId="0" fontId="2" fillId="0" borderId="43" xfId="3" applyBorder="1"/>
    <xf numFmtId="44" fontId="2" fillId="0" borderId="30" xfId="3" applyNumberFormat="1" applyBorder="1"/>
    <xf numFmtId="44" fontId="2" fillId="0" borderId="0" xfId="3" applyNumberFormat="1"/>
    <xf numFmtId="44" fontId="2" fillId="0" borderId="60" xfId="3" applyNumberFormat="1" applyBorder="1"/>
    <xf numFmtId="166" fontId="2" fillId="4" borderId="18" xfId="4" applyNumberFormat="1" applyFill="1" applyBorder="1" applyProtection="1">
      <protection locked="0"/>
    </xf>
    <xf numFmtId="166" fontId="2" fillId="4" borderId="18" xfId="4" applyNumberFormat="1" applyFont="1" applyFill="1" applyBorder="1" applyProtection="1">
      <protection locked="0"/>
    </xf>
    <xf numFmtId="0" fontId="2" fillId="0" borderId="59" xfId="3" applyBorder="1"/>
    <xf numFmtId="0" fontId="7" fillId="0" borderId="18" xfId="3" applyFont="1" applyBorder="1" applyAlignment="1">
      <alignment horizontal="left"/>
    </xf>
    <xf numFmtId="166" fontId="2" fillId="0" borderId="18" xfId="4" applyNumberFormat="1" applyFont="1" applyBorder="1" applyProtection="1"/>
    <xf numFmtId="166" fontId="2" fillId="0" borderId="18" xfId="4" applyNumberFormat="1" applyBorder="1" applyProtection="1"/>
    <xf numFmtId="166" fontId="7" fillId="4" borderId="18" xfId="4" applyNumberFormat="1" applyFont="1" applyFill="1" applyBorder="1" applyProtection="1">
      <protection locked="0"/>
    </xf>
    <xf numFmtId="0" fontId="7" fillId="0" borderId="34" xfId="3" applyFont="1" applyBorder="1" applyAlignment="1">
      <alignment horizontal="left"/>
    </xf>
    <xf numFmtId="166" fontId="2" fillId="0" borderId="42" xfId="4" applyNumberFormat="1" applyFont="1" applyBorder="1" applyProtection="1"/>
    <xf numFmtId="166" fontId="2" fillId="0" borderId="0" xfId="4" applyNumberFormat="1" applyFont="1" applyBorder="1" applyProtection="1"/>
    <xf numFmtId="166" fontId="2" fillId="0" borderId="59" xfId="4" applyNumberFormat="1" applyFont="1" applyBorder="1" applyProtection="1"/>
    <xf numFmtId="166" fontId="7" fillId="0" borderId="0" xfId="4" applyNumberFormat="1" applyFont="1" applyFill="1" applyBorder="1" applyProtection="1"/>
    <xf numFmtId="166" fontId="2" fillId="0" borderId="18" xfId="4" applyNumberFormat="1" applyFont="1" applyFill="1" applyBorder="1" applyProtection="1"/>
    <xf numFmtId="1" fontId="1" fillId="10" borderId="18" xfId="1" applyNumberFormat="1" applyFill="1" applyBorder="1" applyProtection="1"/>
    <xf numFmtId="44" fontId="2" fillId="4" borderId="18" xfId="4" applyFont="1" applyFill="1" applyBorder="1" applyProtection="1">
      <protection locked="0"/>
    </xf>
    <xf numFmtId="0" fontId="7" fillId="0" borderId="18" xfId="3" applyFont="1" applyBorder="1" applyAlignment="1">
      <alignment horizontal="right" wrapText="1"/>
    </xf>
    <xf numFmtId="166" fontId="7" fillId="0" borderId="18" xfId="4" applyNumberFormat="1" applyFont="1" applyBorder="1" applyProtection="1"/>
    <xf numFmtId="166" fontId="7" fillId="10" borderId="18" xfId="3" applyNumberFormat="1" applyFont="1" applyFill="1" applyBorder="1"/>
    <xf numFmtId="166" fontId="7" fillId="0" borderId="18" xfId="3" applyNumberFormat="1" applyFont="1" applyBorder="1"/>
    <xf numFmtId="166" fontId="7" fillId="11" borderId="18" xfId="3" applyNumberFormat="1" applyFont="1" applyFill="1" applyBorder="1"/>
    <xf numFmtId="0" fontId="7" fillId="0" borderId="34" xfId="3" applyFont="1" applyBorder="1" applyAlignment="1">
      <alignment horizontal="right" wrapText="1"/>
    </xf>
    <xf numFmtId="166" fontId="7" fillId="0" borderId="42" xfId="4" applyNumberFormat="1" applyFont="1" applyBorder="1" applyProtection="1"/>
    <xf numFmtId="166" fontId="7" fillId="0" borderId="0" xfId="4" applyNumberFormat="1" applyFont="1" applyBorder="1" applyProtection="1"/>
    <xf numFmtId="166" fontId="7" fillId="0" borderId="59" xfId="4" applyNumberFormat="1" applyFont="1" applyBorder="1" applyProtection="1"/>
    <xf numFmtId="166" fontId="7" fillId="0" borderId="0" xfId="3" applyNumberFormat="1" applyFont="1"/>
    <xf numFmtId="42" fontId="7" fillId="11" borderId="18" xfId="3" applyNumberFormat="1" applyFont="1" applyFill="1" applyBorder="1"/>
    <xf numFmtId="43" fontId="7" fillId="10" borderId="18" xfId="1" applyFont="1" applyFill="1" applyBorder="1" applyProtection="1"/>
    <xf numFmtId="0" fontId="2" fillId="0" borderId="34" xfId="3" applyBorder="1" applyAlignment="1">
      <alignment horizontal="left"/>
    </xf>
    <xf numFmtId="0" fontId="19" fillId="0" borderId="19" xfId="3" applyFont="1" applyBorder="1"/>
    <xf numFmtId="166" fontId="2" fillId="0" borderId="0" xfId="3" applyNumberFormat="1"/>
    <xf numFmtId="0" fontId="2" fillId="7" borderId="18" xfId="3" applyFill="1" applyBorder="1" applyAlignment="1">
      <alignment horizontal="right"/>
    </xf>
    <xf numFmtId="42" fontId="2" fillId="7" borderId="18" xfId="3" applyNumberFormat="1" applyFill="1" applyBorder="1"/>
    <xf numFmtId="0" fontId="2" fillId="7" borderId="18" xfId="3" applyFill="1" applyBorder="1" applyAlignment="1">
      <alignment horizontal="right" wrapText="1"/>
    </xf>
    <xf numFmtId="0" fontId="19" fillId="7" borderId="18" xfId="3" applyFont="1" applyFill="1" applyBorder="1" applyAlignment="1">
      <alignment horizontal="right"/>
    </xf>
    <xf numFmtId="42" fontId="19" fillId="7" borderId="18" xfId="3" applyNumberFormat="1" applyFont="1" applyFill="1" applyBorder="1"/>
    <xf numFmtId="0" fontId="26" fillId="7" borderId="18" xfId="3" applyFont="1" applyFill="1" applyBorder="1" applyAlignment="1">
      <alignment horizontal="right"/>
    </xf>
    <xf numFmtId="0" fontId="26" fillId="7" borderId="18" xfId="3" applyFont="1" applyFill="1" applyBorder="1"/>
    <xf numFmtId="0" fontId="22" fillId="0" borderId="18" xfId="0" applyFont="1" applyBorder="1" applyAlignment="1">
      <alignment horizontal="right"/>
    </xf>
    <xf numFmtId="0" fontId="22" fillId="0" borderId="0" xfId="0" applyFont="1" applyAlignment="1">
      <alignment horizontal="right"/>
    </xf>
    <xf numFmtId="3" fontId="7" fillId="0" borderId="0" xfId="0" applyNumberFormat="1" applyFont="1" applyAlignment="1">
      <alignment horizontal="center" wrapText="1"/>
    </xf>
    <xf numFmtId="0" fontId="22" fillId="0" borderId="10" xfId="0" applyFont="1" applyBorder="1" applyAlignment="1">
      <alignment horizontal="right"/>
    </xf>
    <xf numFmtId="3" fontId="7" fillId="0" borderId="10" xfId="0" applyNumberFormat="1" applyFont="1" applyBorder="1" applyAlignment="1">
      <alignment horizontal="center" wrapText="1"/>
    </xf>
    <xf numFmtId="0" fontId="19" fillId="7" borderId="13" xfId="0" applyFont="1" applyFill="1" applyBorder="1" applyAlignment="1">
      <alignment horizontal="center"/>
    </xf>
    <xf numFmtId="0" fontId="7" fillId="7" borderId="13" xfId="0" applyFont="1" applyFill="1" applyBorder="1" applyAlignment="1">
      <alignment horizontal="center" wrapText="1"/>
    </xf>
    <xf numFmtId="3" fontId="7" fillId="7" borderId="13" xfId="0" applyNumberFormat="1" applyFont="1" applyFill="1" applyBorder="1" applyAlignment="1">
      <alignment horizontal="center" wrapText="1"/>
    </xf>
    <xf numFmtId="3" fontId="7" fillId="7" borderId="13" xfId="0" applyNumberFormat="1" applyFont="1" applyFill="1" applyBorder="1" applyAlignment="1">
      <alignment horizontal="center"/>
    </xf>
    <xf numFmtId="4" fontId="10" fillId="12" borderId="17" xfId="0" applyNumberFormat="1" applyFont="1" applyFill="1" applyBorder="1" applyAlignment="1">
      <alignment horizontal="left"/>
    </xf>
    <xf numFmtId="0" fontId="7" fillId="12" borderId="17" xfId="0" applyFont="1" applyFill="1" applyBorder="1" applyAlignment="1">
      <alignment horizontal="center"/>
    </xf>
    <xf numFmtId="3" fontId="7" fillId="12" borderId="0" xfId="0" applyNumberFormat="1" applyFont="1" applyFill="1" applyAlignment="1">
      <alignment horizontal="center"/>
    </xf>
    <xf numFmtId="3" fontId="0" fillId="12" borderId="0" xfId="0" applyNumberFormat="1" applyFill="1"/>
    <xf numFmtId="4" fontId="2" fillId="0" borderId="0" xfId="0" applyNumberFormat="1" applyFont="1" applyAlignment="1">
      <alignment horizontal="left" indent="1"/>
    </xf>
    <xf numFmtId="0" fontId="2" fillId="0" borderId="0" xfId="0" applyFont="1" applyAlignment="1">
      <alignment horizontal="center"/>
    </xf>
    <xf numFmtId="3" fontId="2" fillId="4" borderId="0" xfId="0" applyNumberFormat="1" applyFont="1" applyFill="1" applyProtection="1">
      <protection locked="0"/>
    </xf>
    <xf numFmtId="0" fontId="0" fillId="0" borderId="0" xfId="0" applyAlignment="1">
      <alignment horizontal="center"/>
    </xf>
    <xf numFmtId="4" fontId="7" fillId="0" borderId="0" xfId="0" applyNumberFormat="1" applyFont="1" applyAlignment="1">
      <alignment horizontal="right"/>
    </xf>
    <xf numFmtId="3" fontId="7" fillId="0" borderId="0" xfId="0" applyNumberFormat="1" applyFont="1"/>
    <xf numFmtId="4" fontId="10" fillId="12" borderId="0" xfId="0" applyNumberFormat="1" applyFont="1" applyFill="1" applyAlignment="1">
      <alignment horizontal="left"/>
    </xf>
    <xf numFmtId="0" fontId="2" fillId="12" borderId="0" xfId="0" applyFont="1" applyFill="1" applyAlignment="1">
      <alignment horizontal="center"/>
    </xf>
    <xf numFmtId="3" fontId="2" fillId="12" borderId="0" xfId="0" applyNumberFormat="1" applyFont="1" applyFill="1"/>
    <xf numFmtId="0" fontId="2" fillId="0" borderId="0" xfId="0" applyFont="1" applyAlignment="1">
      <alignment horizontal="left" indent="1"/>
    </xf>
    <xf numFmtId="3" fontId="0" fillId="4" borderId="0" xfId="0" applyNumberFormat="1" applyFill="1" applyProtection="1">
      <protection locked="0"/>
    </xf>
    <xf numFmtId="0" fontId="10" fillId="12" borderId="0" xfId="0" applyFont="1" applyFill="1"/>
    <xf numFmtId="0" fontId="2" fillId="0" borderId="0" xfId="0" applyFont="1" applyAlignment="1">
      <alignment horizontal="left" wrapText="1" indent="1"/>
    </xf>
    <xf numFmtId="4" fontId="10" fillId="12" borderId="0" xfId="0" applyNumberFormat="1" applyFont="1" applyFill="1"/>
    <xf numFmtId="4" fontId="7" fillId="0" borderId="0" xfId="0" applyNumberFormat="1" applyFont="1" applyAlignment="1">
      <alignment horizontal="right" wrapText="1"/>
    </xf>
    <xf numFmtId="4" fontId="10" fillId="12" borderId="0" xfId="0" applyNumberFormat="1" applyFont="1" applyFill="1" applyAlignment="1">
      <alignment horizontal="left" vertical="center"/>
    </xf>
    <xf numFmtId="0" fontId="2" fillId="12" borderId="0" xfId="0" applyFont="1" applyFill="1" applyAlignment="1">
      <alignment horizontal="center" wrapText="1"/>
    </xf>
    <xf numFmtId="3" fontId="2" fillId="12" borderId="0" xfId="0" applyNumberFormat="1" applyFont="1" applyFill="1" applyAlignment="1">
      <alignment horizontal="center" wrapText="1"/>
    </xf>
    <xf numFmtId="4" fontId="2" fillId="0" borderId="0" xfId="0" applyNumberFormat="1" applyFont="1" applyAlignment="1">
      <alignment horizontal="left" vertical="center" indent="1"/>
    </xf>
    <xf numFmtId="3" fontId="0" fillId="4" borderId="0" xfId="0" applyNumberFormat="1" applyFill="1" applyAlignment="1" applyProtection="1">
      <alignment horizontal="right" wrapText="1"/>
      <protection locked="0"/>
    </xf>
    <xf numFmtId="0" fontId="7" fillId="12" borderId="0" xfId="0" applyFont="1" applyFill="1" applyAlignment="1">
      <alignment horizontal="center" wrapText="1"/>
    </xf>
    <xf numFmtId="3" fontId="7" fillId="12" borderId="0" xfId="0" applyNumberFormat="1" applyFont="1" applyFill="1" applyAlignment="1">
      <alignment horizontal="center" wrapText="1"/>
    </xf>
    <xf numFmtId="3" fontId="2" fillId="4" borderId="0" xfId="0" applyNumberFormat="1" applyFont="1" applyFill="1" applyAlignment="1" applyProtection="1">
      <alignment horizontal="right"/>
      <protection locked="0"/>
    </xf>
    <xf numFmtId="0" fontId="2" fillId="0" borderId="0" xfId="0" applyFont="1" applyAlignment="1">
      <alignment horizontal="center" wrapText="1"/>
    </xf>
    <xf numFmtId="3" fontId="2" fillId="4" borderId="0" xfId="0" applyNumberFormat="1" applyFont="1" applyFill="1" applyAlignment="1" applyProtection="1">
      <alignment horizontal="right" wrapText="1"/>
      <protection locked="0"/>
    </xf>
    <xf numFmtId="0" fontId="19" fillId="0" borderId="12" xfId="0" applyFont="1" applyBorder="1"/>
    <xf numFmtId="0" fontId="19" fillId="0" borderId="13" xfId="0" applyFont="1" applyBorder="1" applyAlignment="1">
      <alignment horizontal="center"/>
    </xf>
    <xf numFmtId="3" fontId="19" fillId="0" borderId="13" xfId="0" applyNumberFormat="1" applyFont="1" applyBorder="1"/>
    <xf numFmtId="0" fontId="19" fillId="0" borderId="0" xfId="0" applyFont="1" applyAlignment="1">
      <alignment horizontal="left"/>
    </xf>
    <xf numFmtId="0" fontId="4" fillId="0" borderId="3" xfId="0" applyFont="1" applyBorder="1" applyAlignment="1">
      <alignment horizontal="right"/>
    </xf>
    <xf numFmtId="0" fontId="16" fillId="0" borderId="0" xfId="0" applyFont="1"/>
    <xf numFmtId="0" fontId="4" fillId="0" borderId="6" xfId="0" applyFont="1" applyBorder="1" applyAlignment="1">
      <alignment horizontal="right"/>
    </xf>
    <xf numFmtId="0" fontId="4" fillId="0" borderId="25" xfId="0" applyFont="1" applyBorder="1" applyAlignment="1">
      <alignment horizontal="right"/>
    </xf>
    <xf numFmtId="0" fontId="27" fillId="11" borderId="18" xfId="0" applyFont="1" applyFill="1" applyBorder="1"/>
    <xf numFmtId="0" fontId="27" fillId="0" borderId="18" xfId="0" applyFont="1" applyBorder="1" applyAlignment="1">
      <alignment horizontal="center"/>
    </xf>
    <xf numFmtId="1" fontId="27" fillId="4" borderId="18" xfId="2" applyNumberFormat="1" applyFont="1" applyFill="1" applyBorder="1" applyAlignment="1" applyProtection="1">
      <alignment horizontal="center"/>
      <protection locked="0"/>
    </xf>
    <xf numFmtId="0" fontId="27" fillId="0" borderId="9" xfId="0" applyFont="1" applyBorder="1"/>
    <xf numFmtId="0" fontId="4" fillId="0" borderId="18" xfId="0" applyFont="1" applyBorder="1" applyAlignment="1">
      <alignment horizontal="center"/>
    </xf>
    <xf numFmtId="0" fontId="28" fillId="0" borderId="18" xfId="0" applyFont="1" applyBorder="1" applyAlignment="1">
      <alignment horizontal="center"/>
    </xf>
    <xf numFmtId="10" fontId="4" fillId="11" borderId="18" xfId="0" applyNumberFormat="1" applyFont="1" applyFill="1" applyBorder="1" applyAlignment="1">
      <alignment horizontal="center"/>
    </xf>
    <xf numFmtId="42" fontId="27" fillId="11" borderId="18" xfId="0" applyNumberFormat="1" applyFont="1" applyFill="1" applyBorder="1"/>
    <xf numFmtId="0" fontId="27" fillId="11" borderId="18" xfId="0" applyFont="1" applyFill="1" applyBorder="1" applyAlignment="1">
      <alignment horizontal="left" indent="1"/>
    </xf>
    <xf numFmtId="167" fontId="4" fillId="11" borderId="18" xfId="2" applyNumberFormat="1" applyFont="1" applyFill="1" applyBorder="1" applyAlignment="1" applyProtection="1">
      <alignment horizontal="center"/>
      <protection locked="0"/>
    </xf>
    <xf numFmtId="44" fontId="27" fillId="4" borderId="18" xfId="4" applyFont="1" applyFill="1" applyBorder="1" applyProtection="1">
      <protection locked="0"/>
    </xf>
    <xf numFmtId="44" fontId="27" fillId="0" borderId="18" xfId="4" applyFont="1" applyFill="1" applyBorder="1" applyProtection="1"/>
    <xf numFmtId="0" fontId="27" fillId="4" borderId="18" xfId="0" applyFont="1" applyFill="1" applyBorder="1" applyAlignment="1" applyProtection="1">
      <alignment horizontal="left" indent="1"/>
      <protection locked="0"/>
    </xf>
    <xf numFmtId="9" fontId="4" fillId="4" borderId="18" xfId="2" applyFont="1" applyFill="1" applyBorder="1" applyAlignment="1" applyProtection="1">
      <alignment horizontal="center"/>
      <protection locked="0"/>
    </xf>
    <xf numFmtId="0" fontId="4" fillId="11" borderId="18" xfId="0" applyFont="1" applyFill="1" applyBorder="1"/>
    <xf numFmtId="167" fontId="4" fillId="11" borderId="18" xfId="2" applyNumberFormat="1" applyFont="1" applyFill="1" applyBorder="1" applyAlignment="1" applyProtection="1">
      <alignment horizontal="center"/>
    </xf>
    <xf numFmtId="44" fontId="27" fillId="11" borderId="18" xfId="4" applyFont="1" applyFill="1" applyBorder="1" applyProtection="1"/>
    <xf numFmtId="38" fontId="27" fillId="11" borderId="18" xfId="0" applyNumberFormat="1" applyFont="1" applyFill="1" applyBorder="1"/>
    <xf numFmtId="0" fontId="27" fillId="11" borderId="18" xfId="0" quotePrefix="1" applyFont="1" applyFill="1" applyBorder="1" applyAlignment="1">
      <alignment horizontal="left"/>
    </xf>
    <xf numFmtId="167" fontId="4" fillId="4" borderId="18" xfId="2" applyNumberFormat="1" applyFont="1" applyFill="1" applyBorder="1" applyAlignment="1" applyProtection="1">
      <alignment horizontal="center"/>
      <protection locked="0"/>
    </xf>
    <xf numFmtId="0" fontId="27" fillId="11" borderId="18" xfId="0" applyFont="1" applyFill="1" applyBorder="1" applyAlignment="1">
      <alignment horizontal="center"/>
    </xf>
    <xf numFmtId="0" fontId="29" fillId="11" borderId="18" xfId="0" quotePrefix="1" applyFont="1" applyFill="1" applyBorder="1" applyAlignment="1">
      <alignment horizontal="left"/>
    </xf>
    <xf numFmtId="167" fontId="4" fillId="11" borderId="18" xfId="0" applyNumberFormat="1" applyFont="1" applyFill="1" applyBorder="1" applyAlignment="1">
      <alignment horizontal="center"/>
    </xf>
    <xf numFmtId="9" fontId="4" fillId="11" borderId="18" xfId="0" applyNumberFormat="1" applyFont="1" applyFill="1" applyBorder="1" applyAlignment="1">
      <alignment horizontal="center"/>
    </xf>
    <xf numFmtId="0" fontId="4" fillId="0" borderId="18" xfId="0" applyFont="1" applyBorder="1"/>
    <xf numFmtId="0" fontId="27" fillId="0" borderId="18" xfId="0" applyFont="1" applyBorder="1"/>
    <xf numFmtId="44" fontId="27" fillId="0" borderId="18" xfId="4" applyFont="1" applyBorder="1" applyProtection="1"/>
    <xf numFmtId="0" fontId="30" fillId="0" borderId="0" xfId="0" applyFont="1"/>
    <xf numFmtId="0" fontId="27" fillId="4" borderId="18" xfId="0" applyFont="1" applyFill="1" applyBorder="1" applyAlignment="1" applyProtection="1">
      <alignment horizontal="left" wrapText="1" indent="1"/>
      <protection locked="0"/>
    </xf>
    <xf numFmtId="0" fontId="15" fillId="0" borderId="0" xfId="6" applyFont="1"/>
    <xf numFmtId="0" fontId="15" fillId="0" borderId="0" xfId="6" applyFont="1" applyAlignment="1">
      <alignment horizontal="left"/>
    </xf>
    <xf numFmtId="0" fontId="31" fillId="0" borderId="0" xfId="6" applyFont="1" applyAlignment="1">
      <alignment horizontal="left"/>
    </xf>
    <xf numFmtId="0" fontId="32" fillId="0" borderId="0" xfId="6" applyFont="1" applyAlignment="1">
      <alignment horizontal="left"/>
    </xf>
    <xf numFmtId="0" fontId="26" fillId="0" borderId="0" xfId="6" applyFont="1" applyAlignment="1">
      <alignment horizontal="left"/>
    </xf>
    <xf numFmtId="0" fontId="14" fillId="0" borderId="6" xfId="6" applyFont="1" applyBorder="1" applyAlignment="1">
      <alignment horizontal="center" wrapText="1"/>
    </xf>
    <xf numFmtId="0" fontId="14" fillId="0" borderId="61" xfId="6" applyFont="1" applyBorder="1" applyAlignment="1">
      <alignment horizontal="center" wrapText="1"/>
    </xf>
    <xf numFmtId="0" fontId="14" fillId="0" borderId="62" xfId="6" applyFont="1" applyBorder="1" applyAlignment="1">
      <alignment horizontal="center" wrapText="1"/>
    </xf>
    <xf numFmtId="0" fontId="15" fillId="4" borderId="63" xfId="6" applyFont="1" applyFill="1" applyBorder="1" applyAlignment="1" applyProtection="1">
      <alignment horizontal="left"/>
      <protection locked="0"/>
    </xf>
    <xf numFmtId="0" fontId="15" fillId="4" borderId="24" xfId="6" applyFont="1" applyFill="1" applyBorder="1" applyAlignment="1" applyProtection="1">
      <alignment horizontal="center" vertical="center"/>
      <protection locked="0"/>
    </xf>
    <xf numFmtId="49" fontId="15" fillId="4" borderId="34" xfId="6" applyNumberFormat="1" applyFont="1" applyFill="1" applyBorder="1" applyAlignment="1" applyProtection="1">
      <alignment horizontal="center"/>
      <protection locked="0"/>
    </xf>
    <xf numFmtId="3" fontId="15" fillId="4" borderId="34" xfId="1" applyNumberFormat="1" applyFont="1" applyFill="1" applyBorder="1" applyAlignment="1" applyProtection="1">
      <alignment horizontal="center"/>
      <protection locked="0"/>
    </xf>
    <xf numFmtId="9" fontId="15" fillId="4" borderId="19" xfId="6" applyNumberFormat="1" applyFont="1" applyFill="1" applyBorder="1" applyAlignment="1" applyProtection="1">
      <alignment horizontal="center"/>
      <protection locked="0"/>
    </xf>
    <xf numFmtId="0" fontId="15" fillId="4" borderId="34" xfId="6" applyFont="1" applyFill="1" applyBorder="1" applyAlignment="1" applyProtection="1">
      <alignment horizontal="center" wrapText="1"/>
      <protection locked="0"/>
    </xf>
    <xf numFmtId="0" fontId="15" fillId="0" borderId="24" xfId="6" applyFont="1" applyBorder="1" applyAlignment="1">
      <alignment horizontal="center" wrapText="1"/>
    </xf>
    <xf numFmtId="3" fontId="15" fillId="0" borderId="24" xfId="6" applyNumberFormat="1" applyFont="1" applyBorder="1" applyAlignment="1">
      <alignment horizontal="center" wrapText="1"/>
    </xf>
    <xf numFmtId="3" fontId="15" fillId="4" borderId="19" xfId="1" applyNumberFormat="1" applyFont="1" applyFill="1" applyBorder="1" applyAlignment="1" applyProtection="1">
      <alignment horizontal="center"/>
      <protection locked="0"/>
    </xf>
    <xf numFmtId="3" fontId="15" fillId="0" borderId="24" xfId="1" applyNumberFormat="1" applyFont="1" applyFill="1" applyBorder="1" applyAlignment="1" applyProtection="1">
      <alignment horizontal="center" wrapText="1"/>
    </xf>
    <xf numFmtId="0" fontId="15" fillId="4" borderId="9" xfId="6" applyFont="1" applyFill="1" applyBorder="1" applyAlignment="1" applyProtection="1">
      <alignment wrapText="1"/>
      <protection locked="0"/>
    </xf>
    <xf numFmtId="0" fontId="15" fillId="4" borderId="22" xfId="6" applyFont="1" applyFill="1" applyBorder="1" applyAlignment="1" applyProtection="1">
      <alignment horizontal="left" wrapText="1"/>
      <protection locked="0"/>
    </xf>
    <xf numFmtId="49" fontId="15" fillId="4" borderId="18" xfId="6" applyNumberFormat="1" applyFont="1" applyFill="1" applyBorder="1" applyAlignment="1" applyProtection="1">
      <alignment horizontal="center"/>
      <protection locked="0"/>
    </xf>
    <xf numFmtId="3" fontId="15" fillId="4" borderId="21" xfId="1" applyNumberFormat="1" applyFont="1" applyFill="1" applyBorder="1" applyAlignment="1" applyProtection="1">
      <alignment horizontal="center"/>
      <protection locked="0"/>
    </xf>
    <xf numFmtId="9" fontId="15" fillId="4" borderId="21" xfId="6" applyNumberFormat="1" applyFont="1" applyFill="1" applyBorder="1" applyAlignment="1" applyProtection="1">
      <alignment horizontal="center"/>
      <protection locked="0"/>
    </xf>
    <xf numFmtId="3" fontId="15" fillId="4" borderId="16" xfId="6" applyNumberFormat="1" applyFont="1" applyFill="1" applyBorder="1" applyAlignment="1" applyProtection="1">
      <alignment horizontal="center"/>
      <protection locked="0"/>
    </xf>
    <xf numFmtId="0" fontId="15" fillId="0" borderId="18" xfId="6" applyFont="1" applyBorder="1" applyAlignment="1">
      <alignment horizontal="center" wrapText="1"/>
    </xf>
    <xf numFmtId="3" fontId="15" fillId="4" borderId="16" xfId="1" applyNumberFormat="1" applyFont="1" applyFill="1" applyBorder="1" applyAlignment="1" applyProtection="1">
      <alignment horizontal="center"/>
      <protection locked="0"/>
    </xf>
    <xf numFmtId="0" fontId="15" fillId="4" borderId="12" xfId="6" applyFont="1" applyFill="1" applyBorder="1" applyAlignment="1" applyProtection="1">
      <alignment wrapText="1"/>
      <protection locked="0"/>
    </xf>
    <xf numFmtId="0" fontId="15" fillId="4" borderId="12" xfId="6" applyFont="1" applyFill="1" applyBorder="1" applyProtection="1">
      <protection locked="0"/>
    </xf>
    <xf numFmtId="0" fontId="15" fillId="4" borderId="39" xfId="6" applyFont="1" applyFill="1" applyBorder="1" applyAlignment="1" applyProtection="1">
      <alignment horizontal="left" wrapText="1"/>
      <protection locked="0"/>
    </xf>
    <xf numFmtId="0" fontId="15" fillId="4" borderId="64" xfId="6" applyFont="1" applyFill="1" applyBorder="1" applyAlignment="1" applyProtection="1">
      <alignment horizontal="left" wrapText="1"/>
      <protection locked="0"/>
    </xf>
    <xf numFmtId="0" fontId="15" fillId="4" borderId="65" xfId="6" applyFont="1" applyFill="1" applyBorder="1" applyAlignment="1" applyProtection="1">
      <alignment horizontal="left" wrapText="1"/>
      <protection locked="0"/>
    </xf>
    <xf numFmtId="49" fontId="15" fillId="4" borderId="66" xfId="6" applyNumberFormat="1" applyFont="1" applyFill="1" applyBorder="1" applyAlignment="1" applyProtection="1">
      <alignment horizontal="center"/>
      <protection locked="0"/>
    </xf>
    <xf numFmtId="3" fontId="15" fillId="4" borderId="66" xfId="6" applyNumberFormat="1" applyFont="1" applyFill="1" applyBorder="1" applyProtection="1">
      <protection locked="0"/>
    </xf>
    <xf numFmtId="9" fontId="15" fillId="4" borderId="66" xfId="6" applyNumberFormat="1" applyFont="1" applyFill="1" applyBorder="1" applyAlignment="1" applyProtection="1">
      <alignment horizontal="center"/>
      <protection locked="0"/>
    </xf>
    <xf numFmtId="3" fontId="15" fillId="4" borderId="67" xfId="6" applyNumberFormat="1" applyFont="1" applyFill="1" applyBorder="1" applyAlignment="1" applyProtection="1">
      <alignment horizontal="center"/>
      <protection locked="0"/>
    </xf>
    <xf numFmtId="0" fontId="15" fillId="0" borderId="66" xfId="6" applyFont="1" applyBorder="1" applyAlignment="1">
      <alignment horizontal="center" wrapText="1"/>
    </xf>
    <xf numFmtId="3" fontId="15" fillId="0" borderId="66" xfId="6" applyNumberFormat="1" applyFont="1" applyBorder="1" applyAlignment="1">
      <alignment horizontal="center" wrapText="1"/>
    </xf>
    <xf numFmtId="3" fontId="15" fillId="0" borderId="66" xfId="1" applyNumberFormat="1" applyFont="1" applyFill="1" applyBorder="1" applyAlignment="1" applyProtection="1">
      <alignment horizontal="center" wrapText="1"/>
    </xf>
    <xf numFmtId="0" fontId="15" fillId="4" borderId="67" xfId="6" applyFont="1" applyFill="1" applyBorder="1" applyProtection="1">
      <protection locked="0"/>
    </xf>
    <xf numFmtId="0" fontId="4" fillId="0" borderId="68" xfId="6" applyFont="1" applyBorder="1" applyAlignment="1">
      <alignment horizontal="right"/>
    </xf>
    <xf numFmtId="0" fontId="4" fillId="4" borderId="69" xfId="6" applyFont="1" applyFill="1" applyBorder="1"/>
    <xf numFmtId="0" fontId="15" fillId="0" borderId="70" xfId="6" applyFont="1" applyBorder="1" applyAlignment="1">
      <alignment horizontal="left"/>
    </xf>
    <xf numFmtId="168" fontId="4" fillId="0" borderId="70" xfId="6" applyNumberFormat="1" applyFont="1" applyBorder="1" applyAlignment="1">
      <alignment horizontal="right"/>
    </xf>
    <xf numFmtId="0" fontId="33" fillId="0" borderId="70" xfId="6" applyFont="1" applyBorder="1"/>
    <xf numFmtId="0" fontId="15" fillId="0" borderId="69" xfId="6" applyFont="1" applyBorder="1"/>
    <xf numFmtId="0" fontId="0" fillId="0" borderId="70" xfId="0" applyBorder="1"/>
    <xf numFmtId="0" fontId="4" fillId="0" borderId="71" xfId="6" applyFont="1" applyBorder="1" applyAlignment="1">
      <alignment horizontal="right"/>
    </xf>
    <xf numFmtId="164" fontId="4" fillId="0" borderId="71" xfId="6" applyNumberFormat="1" applyFont="1" applyBorder="1"/>
    <xf numFmtId="0" fontId="14" fillId="0" borderId="0" xfId="6" applyFont="1"/>
    <xf numFmtId="168" fontId="14" fillId="0" borderId="0" xfId="6" applyNumberFormat="1" applyFont="1" applyAlignment="1">
      <alignment horizontal="right"/>
    </xf>
    <xf numFmtId="0" fontId="33" fillId="0" borderId="0" xfId="6" applyFont="1"/>
    <xf numFmtId="0" fontId="14" fillId="0" borderId="72" xfId="6" applyFont="1" applyBorder="1" applyAlignment="1">
      <alignment horizontal="center" wrapText="1"/>
    </xf>
    <xf numFmtId="0" fontId="14" fillId="0" borderId="26" xfId="6" applyFont="1" applyBorder="1"/>
    <xf numFmtId="0" fontId="14" fillId="0" borderId="26" xfId="6" applyFont="1" applyBorder="1" applyAlignment="1">
      <alignment horizontal="center" wrapText="1"/>
    </xf>
    <xf numFmtId="0" fontId="15" fillId="13" borderId="16" xfId="6" applyFont="1" applyFill="1" applyBorder="1"/>
    <xf numFmtId="0" fontId="14" fillId="13" borderId="17" xfId="6" applyFont="1" applyFill="1" applyBorder="1"/>
    <xf numFmtId="0" fontId="15" fillId="13" borderId="17" xfId="6" applyFont="1" applyFill="1" applyBorder="1"/>
    <xf numFmtId="0" fontId="14" fillId="0" borderId="73" xfId="6" applyFont="1" applyBorder="1" applyAlignment="1">
      <alignment horizontal="center" wrapText="1"/>
    </xf>
    <xf numFmtId="0" fontId="14" fillId="0" borderId="74" xfId="6" applyFont="1" applyBorder="1" applyAlignment="1">
      <alignment horizontal="center" wrapText="1"/>
    </xf>
    <xf numFmtId="0" fontId="15" fillId="4" borderId="75" xfId="6" applyFont="1" applyFill="1" applyBorder="1" applyAlignment="1" applyProtection="1">
      <alignment horizontal="left"/>
      <protection locked="0"/>
    </xf>
    <xf numFmtId="0" fontId="15" fillId="4" borderId="76" xfId="6" applyFont="1" applyFill="1" applyBorder="1" applyProtection="1">
      <protection locked="0"/>
    </xf>
    <xf numFmtId="49" fontId="15" fillId="4" borderId="76" xfId="6" applyNumberFormat="1" applyFont="1" applyFill="1" applyBorder="1" applyProtection="1">
      <protection locked="0"/>
    </xf>
    <xf numFmtId="0" fontId="15" fillId="13" borderId="19" xfId="6" applyFont="1" applyFill="1" applyBorder="1"/>
    <xf numFmtId="0" fontId="15" fillId="13" borderId="0" xfId="6" applyFont="1" applyFill="1"/>
    <xf numFmtId="3" fontId="15" fillId="4" borderId="77" xfId="6" applyNumberFormat="1" applyFont="1" applyFill="1" applyBorder="1" applyProtection="1">
      <protection locked="0"/>
    </xf>
    <xf numFmtId="3" fontId="15" fillId="4" borderId="24" xfId="6" applyNumberFormat="1" applyFont="1" applyFill="1" applyBorder="1"/>
    <xf numFmtId="0" fontId="15" fillId="4" borderId="78" xfId="6" applyFont="1" applyFill="1" applyBorder="1" applyAlignment="1" applyProtection="1">
      <alignment horizontal="left"/>
      <protection locked="0"/>
    </xf>
    <xf numFmtId="0" fontId="15" fillId="4" borderId="18" xfId="6" applyFont="1" applyFill="1" applyBorder="1" applyProtection="1">
      <protection locked="0"/>
    </xf>
    <xf numFmtId="49" fontId="15" fillId="4" borderId="18" xfId="6" applyNumberFormat="1" applyFont="1" applyFill="1" applyBorder="1" applyProtection="1">
      <protection locked="0"/>
    </xf>
    <xf numFmtId="3" fontId="15" fillId="4" borderId="15" xfId="6" applyNumberFormat="1" applyFont="1" applyFill="1" applyBorder="1" applyProtection="1">
      <protection locked="0"/>
    </xf>
    <xf numFmtId="3" fontId="15" fillId="4" borderId="18" xfId="6" applyNumberFormat="1" applyFont="1" applyFill="1" applyBorder="1"/>
    <xf numFmtId="0" fontId="15" fillId="4" borderId="79" xfId="6" applyFont="1" applyFill="1" applyBorder="1" applyAlignment="1" applyProtection="1">
      <alignment horizontal="left"/>
      <protection locked="0"/>
    </xf>
    <xf numFmtId="0" fontId="15" fillId="4" borderId="26" xfId="6" applyFont="1" applyFill="1" applyBorder="1" applyProtection="1">
      <protection locked="0"/>
    </xf>
    <xf numFmtId="49" fontId="15" fillId="4" borderId="26" xfId="6" applyNumberFormat="1" applyFont="1" applyFill="1" applyBorder="1" applyProtection="1">
      <protection locked="0"/>
    </xf>
    <xf numFmtId="0" fontId="15" fillId="13" borderId="80" xfId="6" applyFont="1" applyFill="1" applyBorder="1"/>
    <xf numFmtId="0" fontId="15" fillId="13" borderId="70" xfId="6" applyFont="1" applyFill="1" applyBorder="1"/>
    <xf numFmtId="3" fontId="15" fillId="4" borderId="73" xfId="6" applyNumberFormat="1" applyFont="1" applyFill="1" applyBorder="1" applyProtection="1">
      <protection locked="0"/>
    </xf>
    <xf numFmtId="3" fontId="15" fillId="4" borderId="26" xfId="6" applyNumberFormat="1" applyFont="1" applyFill="1" applyBorder="1"/>
    <xf numFmtId="0" fontId="4" fillId="0" borderId="81" xfId="6" applyFont="1" applyBorder="1" applyAlignment="1">
      <alignment horizontal="right"/>
    </xf>
    <xf numFmtId="0" fontId="4" fillId="0" borderId="71" xfId="6" applyFont="1" applyBorder="1"/>
    <xf numFmtId="0" fontId="15" fillId="0" borderId="82" xfId="6" applyFont="1" applyBorder="1"/>
    <xf numFmtId="0" fontId="15" fillId="0" borderId="83" xfId="6" applyFont="1" applyBorder="1"/>
    <xf numFmtId="0" fontId="15" fillId="0" borderId="80" xfId="6" applyFont="1" applyBorder="1"/>
    <xf numFmtId="0" fontId="15" fillId="0" borderId="70" xfId="6" applyFont="1" applyBorder="1"/>
    <xf numFmtId="3" fontId="4" fillId="0" borderId="71" xfId="6" applyNumberFormat="1" applyFont="1" applyBorder="1" applyAlignment="1">
      <alignment horizontal="right"/>
    </xf>
    <xf numFmtId="3" fontId="4" fillId="0" borderId="84" xfId="6" applyNumberFormat="1" applyFont="1" applyBorder="1" applyAlignment="1">
      <alignment horizontal="right"/>
    </xf>
    <xf numFmtId="0" fontId="14" fillId="0" borderId="85" xfId="6" applyFont="1" applyBorder="1" applyAlignment="1">
      <alignment horizontal="center" wrapText="1"/>
    </xf>
    <xf numFmtId="0" fontId="15" fillId="13" borderId="45" xfId="6" applyFont="1" applyFill="1" applyBorder="1"/>
    <xf numFmtId="49" fontId="15" fillId="4" borderId="24" xfId="6" applyNumberFormat="1" applyFont="1" applyFill="1" applyBorder="1" applyProtection="1">
      <protection locked="0"/>
    </xf>
    <xf numFmtId="0" fontId="15" fillId="4" borderId="86" xfId="6" applyFont="1" applyFill="1" applyBorder="1" applyProtection="1">
      <protection locked="0"/>
    </xf>
    <xf numFmtId="0" fontId="15" fillId="13" borderId="42" xfId="6" applyFont="1" applyFill="1" applyBorder="1"/>
    <xf numFmtId="3" fontId="15" fillId="4" borderId="24" xfId="6" applyNumberFormat="1" applyFont="1" applyFill="1" applyBorder="1" applyProtection="1">
      <protection locked="0"/>
    </xf>
    <xf numFmtId="3" fontId="15" fillId="4" borderId="18" xfId="6" applyNumberFormat="1" applyFont="1" applyFill="1" applyBorder="1" applyProtection="1">
      <protection locked="0"/>
    </xf>
    <xf numFmtId="0" fontId="15" fillId="4" borderId="85" xfId="6" applyFont="1" applyFill="1" applyBorder="1" applyProtection="1">
      <protection locked="0"/>
    </xf>
    <xf numFmtId="0" fontId="15" fillId="13" borderId="57" xfId="6" applyFont="1" applyFill="1" applyBorder="1"/>
    <xf numFmtId="0" fontId="15" fillId="13" borderId="27" xfId="6" applyFont="1" applyFill="1" applyBorder="1"/>
    <xf numFmtId="0" fontId="15" fillId="13" borderId="43" xfId="6" applyFont="1" applyFill="1" applyBorder="1"/>
    <xf numFmtId="3" fontId="15" fillId="4" borderId="26" xfId="6" applyNumberFormat="1" applyFont="1" applyFill="1" applyBorder="1" applyProtection="1">
      <protection locked="0"/>
    </xf>
    <xf numFmtId="0" fontId="4" fillId="0" borderId="69" xfId="6" applyFont="1" applyBorder="1" applyAlignment="1">
      <alignment horizontal="right"/>
    </xf>
    <xf numFmtId="0" fontId="4" fillId="0" borderId="0" xfId="6" applyFont="1" applyAlignment="1">
      <alignment horizontal="right"/>
    </xf>
    <xf numFmtId="0" fontId="4" fillId="0" borderId="0" xfId="6" applyFont="1"/>
    <xf numFmtId="0" fontId="4" fillId="0" borderId="70" xfId="6" applyFont="1" applyBorder="1" applyAlignment="1">
      <alignment horizontal="left"/>
    </xf>
    <xf numFmtId="0" fontId="7" fillId="0" borderId="87" xfId="6" applyFont="1" applyBorder="1" applyAlignment="1">
      <alignment horizontal="right" wrapText="1"/>
    </xf>
    <xf numFmtId="164" fontId="4" fillId="0" borderId="88" xfId="6" applyNumberFormat="1" applyFont="1" applyBorder="1" applyAlignment="1">
      <alignment horizontal="right" wrapText="1"/>
    </xf>
    <xf numFmtId="164" fontId="4" fillId="0" borderId="0" xfId="6" applyNumberFormat="1" applyFont="1" applyAlignment="1">
      <alignment horizontal="right" wrapText="1"/>
    </xf>
    <xf numFmtId="0" fontId="4" fillId="0" borderId="18" xfId="6" applyFont="1" applyBorder="1"/>
    <xf numFmtId="0" fontId="4" fillId="0" borderId="18" xfId="6" applyFont="1" applyBorder="1" applyAlignment="1">
      <alignment horizontal="left"/>
    </xf>
    <xf numFmtId="0" fontId="15" fillId="0" borderId="18" xfId="6" applyFont="1" applyBorder="1"/>
    <xf numFmtId="0" fontId="14" fillId="0" borderId="18" xfId="6" applyFont="1" applyBorder="1" applyAlignment="1">
      <alignment horizontal="center"/>
    </xf>
    <xf numFmtId="0" fontId="7" fillId="0" borderId="89" xfId="6" applyFont="1" applyBorder="1" applyAlignment="1">
      <alignment horizontal="right" wrapText="1"/>
    </xf>
    <xf numFmtId="0" fontId="4" fillId="0" borderId="59" xfId="6" applyFont="1" applyBorder="1" applyAlignment="1">
      <alignment horizontal="right" wrapText="1"/>
    </xf>
    <xf numFmtId="0" fontId="4" fillId="0" borderId="0" xfId="6" applyFont="1" applyAlignment="1">
      <alignment horizontal="right" wrapText="1"/>
    </xf>
    <xf numFmtId="0" fontId="15" fillId="0" borderId="18" xfId="6" applyFont="1" applyBorder="1" applyProtection="1">
      <protection locked="0"/>
    </xf>
    <xf numFmtId="0" fontId="14" fillId="0" borderId="18" xfId="6" applyFont="1" applyBorder="1"/>
    <xf numFmtId="0" fontId="14" fillId="0" borderId="18" xfId="6" applyFont="1" applyBorder="1" applyAlignment="1">
      <alignment horizontal="right"/>
    </xf>
    <xf numFmtId="9" fontId="24" fillId="0" borderId="18" xfId="2" applyFont="1" applyBorder="1"/>
    <xf numFmtId="0" fontId="7" fillId="0" borderId="90" xfId="6" applyFont="1" applyBorder="1" applyAlignment="1">
      <alignment horizontal="center" vertical="top" wrapText="1"/>
    </xf>
    <xf numFmtId="0" fontId="15" fillId="0" borderId="58" xfId="6" applyFont="1" applyBorder="1" applyAlignment="1">
      <alignment horizontal="right" wrapText="1"/>
    </xf>
    <xf numFmtId="0" fontId="15" fillId="0" borderId="0" xfId="6" applyFont="1" applyAlignment="1">
      <alignment horizontal="right" wrapText="1"/>
    </xf>
    <xf numFmtId="0" fontId="4" fillId="0" borderId="18" xfId="6" applyFont="1" applyBorder="1" applyAlignment="1">
      <alignment horizontal="center" wrapText="1"/>
    </xf>
    <xf numFmtId="0" fontId="4" fillId="0" borderId="0" xfId="6" applyFont="1" applyAlignment="1">
      <alignment horizontal="center" wrapText="1"/>
    </xf>
    <xf numFmtId="9" fontId="15" fillId="0" borderId="0" xfId="2" applyFont="1" applyFill="1" applyBorder="1" applyProtection="1"/>
    <xf numFmtId="0" fontId="12" fillId="0" borderId="0" xfId="6" applyFont="1" applyAlignment="1">
      <alignment wrapText="1"/>
    </xf>
    <xf numFmtId="0" fontId="12" fillId="0" borderId="21" xfId="6" applyFont="1" applyBorder="1" applyAlignment="1">
      <alignment wrapText="1"/>
    </xf>
    <xf numFmtId="0" fontId="0" fillId="0" borderId="21" xfId="0" applyBorder="1"/>
    <xf numFmtId="164" fontId="35" fillId="0" borderId="0" xfId="6" applyNumberFormat="1" applyFont="1" applyAlignment="1">
      <alignment horizontal="right" wrapText="1"/>
    </xf>
    <xf numFmtId="0" fontId="12" fillId="0" borderId="34" xfId="6" applyFont="1" applyBorder="1" applyAlignment="1">
      <alignment wrapText="1"/>
    </xf>
    <xf numFmtId="0" fontId="0" fillId="0" borderId="34" xfId="0" applyBorder="1" applyAlignment="1">
      <alignment wrapText="1"/>
    </xf>
    <xf numFmtId="0" fontId="0" fillId="0" borderId="0" xfId="0" applyAlignment="1">
      <alignment horizontal="right" wrapText="1"/>
    </xf>
    <xf numFmtId="0" fontId="15" fillId="0" borderId="91" xfId="6" applyFont="1" applyBorder="1" applyAlignment="1">
      <alignment horizontal="left"/>
    </xf>
    <xf numFmtId="0" fontId="14" fillId="0" borderId="92" xfId="6" applyFont="1" applyBorder="1" applyAlignment="1">
      <alignment horizontal="center"/>
    </xf>
    <xf numFmtId="0" fontId="14" fillId="0" borderId="93" xfId="6" applyFont="1" applyBorder="1" applyAlignment="1">
      <alignment horizontal="center"/>
    </xf>
    <xf numFmtId="0" fontId="14" fillId="0" borderId="0" xfId="6" applyFont="1" applyAlignment="1">
      <alignment horizontal="center" vertical="center"/>
    </xf>
    <xf numFmtId="0" fontId="14" fillId="0" borderId="0" xfId="6" applyFont="1" applyAlignment="1">
      <alignment horizontal="center" vertical="center" wrapText="1"/>
    </xf>
    <xf numFmtId="164" fontId="35" fillId="0" borderId="34" xfId="6" applyNumberFormat="1" applyFont="1" applyBorder="1" applyAlignment="1">
      <alignment wrapText="1"/>
    </xf>
    <xf numFmtId="0" fontId="14" fillId="0" borderId="94" xfId="6" applyFont="1" applyBorder="1" applyAlignment="1">
      <alignment horizontal="left"/>
    </xf>
    <xf numFmtId="0" fontId="14" fillId="0" borderId="91" xfId="6" applyFont="1" applyBorder="1" applyAlignment="1">
      <alignment horizontal="left"/>
    </xf>
    <xf numFmtId="0" fontId="15" fillId="4" borderId="96" xfId="6" applyFont="1" applyFill="1" applyBorder="1" applyAlignment="1" applyProtection="1">
      <alignment horizontal="center"/>
      <protection locked="0"/>
    </xf>
    <xf numFmtId="0" fontId="15" fillId="2" borderId="92" xfId="6" applyFont="1" applyFill="1" applyBorder="1" applyAlignment="1" applyProtection="1">
      <alignment horizontal="center"/>
      <protection locked="0"/>
    </xf>
    <xf numFmtId="0" fontId="15" fillId="2" borderId="93" xfId="6" applyFont="1" applyFill="1" applyBorder="1" applyAlignment="1" applyProtection="1">
      <alignment horizontal="center"/>
      <protection locked="0"/>
    </xf>
    <xf numFmtId="0" fontId="15" fillId="3" borderId="0" xfId="6" applyFont="1" applyFill="1" applyAlignment="1" applyProtection="1">
      <alignment horizontal="center"/>
      <protection locked="0"/>
    </xf>
    <xf numFmtId="0" fontId="12" fillId="0" borderId="71" xfId="6" applyFont="1" applyBorder="1" applyAlignment="1">
      <alignment wrapText="1"/>
    </xf>
    <xf numFmtId="0" fontId="0" fillId="0" borderId="71" xfId="0" applyBorder="1" applyAlignment="1">
      <alignment wrapText="1"/>
    </xf>
    <xf numFmtId="3" fontId="15" fillId="3" borderId="12" xfId="6" applyNumberFormat="1" applyFont="1" applyFill="1" applyBorder="1" applyAlignment="1">
      <alignment horizontal="center"/>
    </xf>
    <xf numFmtId="0" fontId="0" fillId="0" borderId="18" xfId="0" applyBorder="1"/>
    <xf numFmtId="0" fontId="24" fillId="0" borderId="95" xfId="6" applyBorder="1"/>
    <xf numFmtId="0" fontId="14" fillId="0" borderId="98" xfId="6" applyFont="1" applyBorder="1" applyAlignment="1">
      <alignment horizontal="left"/>
    </xf>
    <xf numFmtId="0" fontId="15" fillId="3" borderId="67" xfId="6" applyFont="1" applyFill="1" applyBorder="1" applyAlignment="1">
      <alignment horizontal="center"/>
    </xf>
    <xf numFmtId="0" fontId="0" fillId="0" borderId="66" xfId="0" applyBorder="1"/>
    <xf numFmtId="0" fontId="24" fillId="0" borderId="100" xfId="6" applyBorder="1"/>
    <xf numFmtId="0" fontId="2" fillId="0" borderId="0" xfId="6" applyFont="1"/>
    <xf numFmtId="0" fontId="2" fillId="0" borderId="0" xfId="6" applyFont="1" applyAlignment="1">
      <alignment horizontal="left"/>
    </xf>
    <xf numFmtId="0" fontId="37" fillId="0" borderId="0" xfId="6" applyFont="1" applyAlignment="1">
      <alignment horizontal="left"/>
    </xf>
    <xf numFmtId="0" fontId="15" fillId="0" borderId="0" xfId="6" applyFont="1" applyProtection="1">
      <protection locked="0"/>
    </xf>
    <xf numFmtId="0" fontId="14" fillId="0" borderId="101" xfId="6" applyFont="1" applyBorder="1" applyAlignment="1">
      <alignment horizontal="center" wrapText="1"/>
    </xf>
    <xf numFmtId="0" fontId="14" fillId="0" borderId="102" xfId="6" applyFont="1" applyBorder="1" applyAlignment="1">
      <alignment horizontal="center" wrapText="1"/>
    </xf>
    <xf numFmtId="0" fontId="14" fillId="0" borderId="103" xfId="6" applyFont="1" applyBorder="1" applyAlignment="1">
      <alignment horizontal="center" wrapText="1"/>
    </xf>
    <xf numFmtId="0" fontId="14" fillId="0" borderId="0" xfId="6" applyFont="1" applyAlignment="1">
      <alignment horizontal="center" wrapText="1"/>
    </xf>
    <xf numFmtId="0" fontId="15" fillId="4" borderId="104" xfId="6" applyFont="1" applyFill="1" applyBorder="1" applyAlignment="1" applyProtection="1">
      <alignment horizontal="left"/>
      <protection locked="0"/>
    </xf>
    <xf numFmtId="0" fontId="15" fillId="4" borderId="34" xfId="6" applyFont="1" applyFill="1" applyBorder="1" applyProtection="1">
      <protection locked="0"/>
    </xf>
    <xf numFmtId="3" fontId="15" fillId="4" borderId="34" xfId="6" applyNumberFormat="1" applyFont="1" applyFill="1" applyBorder="1" applyProtection="1">
      <protection locked="0"/>
    </xf>
    <xf numFmtId="42" fontId="15" fillId="4" borderId="19" xfId="6" applyNumberFormat="1" applyFont="1" applyFill="1" applyBorder="1" applyAlignment="1" applyProtection="1">
      <alignment horizontal="center"/>
      <protection locked="0"/>
    </xf>
    <xf numFmtId="42" fontId="15" fillId="0" borderId="49" xfId="6" applyNumberFormat="1" applyFont="1" applyBorder="1" applyAlignment="1">
      <alignment horizontal="center"/>
    </xf>
    <xf numFmtId="0" fontId="15" fillId="0" borderId="0" xfId="6" applyFont="1" applyAlignment="1">
      <alignment horizontal="center"/>
    </xf>
    <xf numFmtId="0" fontId="15" fillId="4" borderId="105" xfId="6" applyFont="1" applyFill="1" applyBorder="1" applyAlignment="1" applyProtection="1">
      <alignment horizontal="left" wrapText="1"/>
      <protection locked="0"/>
    </xf>
    <xf numFmtId="3" fontId="15" fillId="4" borderId="16" xfId="6" applyNumberFormat="1" applyFont="1" applyFill="1" applyBorder="1" applyProtection="1">
      <protection locked="0"/>
    </xf>
    <xf numFmtId="0" fontId="15" fillId="4" borderId="16" xfId="6" applyFont="1" applyFill="1" applyBorder="1" applyAlignment="1" applyProtection="1">
      <alignment horizontal="center"/>
      <protection locked="0"/>
    </xf>
    <xf numFmtId="42" fontId="15" fillId="4" borderId="16" xfId="6" applyNumberFormat="1" applyFont="1" applyFill="1" applyBorder="1" applyAlignment="1" applyProtection="1">
      <alignment horizontal="center"/>
      <protection locked="0"/>
    </xf>
    <xf numFmtId="42" fontId="15" fillId="0" borderId="46" xfId="6" applyNumberFormat="1" applyFont="1" applyBorder="1" applyAlignment="1">
      <alignment horizontal="center"/>
    </xf>
    <xf numFmtId="0" fontId="15" fillId="4" borderId="106" xfId="6" applyFont="1" applyFill="1" applyBorder="1" applyAlignment="1" applyProtection="1">
      <alignment horizontal="left" wrapText="1"/>
      <protection locked="0"/>
    </xf>
    <xf numFmtId="3" fontId="15" fillId="4" borderId="21" xfId="6" applyNumberFormat="1" applyFont="1" applyFill="1" applyBorder="1" applyProtection="1">
      <protection locked="0"/>
    </xf>
    <xf numFmtId="0" fontId="15" fillId="4" borderId="94" xfId="6" applyFont="1" applyFill="1" applyBorder="1" applyAlignment="1" applyProtection="1">
      <alignment horizontal="left" wrapText="1"/>
      <protection locked="0"/>
    </xf>
    <xf numFmtId="0" fontId="15" fillId="4" borderId="107" xfId="6" applyFont="1" applyFill="1" applyBorder="1" applyAlignment="1" applyProtection="1">
      <alignment horizontal="left" wrapText="1"/>
      <protection locked="0"/>
    </xf>
    <xf numFmtId="0" fontId="15" fillId="4" borderId="89" xfId="6" applyFont="1" applyFill="1" applyBorder="1" applyAlignment="1" applyProtection="1">
      <alignment horizontal="left" wrapText="1"/>
      <protection locked="0"/>
    </xf>
    <xf numFmtId="0" fontId="15" fillId="4" borderId="21" xfId="6" applyFont="1" applyFill="1" applyBorder="1" applyProtection="1">
      <protection locked="0"/>
    </xf>
    <xf numFmtId="3" fontId="15" fillId="4" borderId="45" xfId="6" applyNumberFormat="1" applyFont="1" applyFill="1" applyBorder="1" applyProtection="1">
      <protection locked="0"/>
    </xf>
    <xf numFmtId="0" fontId="14" fillId="4" borderId="21" xfId="6" applyFont="1" applyFill="1" applyBorder="1" applyAlignment="1" applyProtection="1">
      <alignment horizontal="right"/>
      <protection locked="0"/>
    </xf>
    <xf numFmtId="0" fontId="15" fillId="4" borderId="78" xfId="6" applyFont="1" applyFill="1" applyBorder="1" applyAlignment="1" applyProtection="1">
      <alignment horizontal="left" wrapText="1"/>
      <protection locked="0"/>
    </xf>
    <xf numFmtId="0" fontId="15" fillId="4" borderId="79" xfId="6" applyFont="1" applyFill="1" applyBorder="1" applyAlignment="1" applyProtection="1">
      <alignment horizontal="left" wrapText="1"/>
      <protection locked="0"/>
    </xf>
    <xf numFmtId="0" fontId="15" fillId="4" borderId="26" xfId="6" applyFont="1" applyFill="1" applyBorder="1" applyAlignment="1" applyProtection="1">
      <alignment horizontal="center"/>
      <protection locked="0"/>
    </xf>
    <xf numFmtId="0" fontId="15" fillId="4" borderId="85" xfId="6" applyFont="1" applyFill="1" applyBorder="1" applyAlignment="1" applyProtection="1">
      <alignment horizontal="center"/>
      <protection locked="0"/>
    </xf>
    <xf numFmtId="42" fontId="15" fillId="4" borderId="85" xfId="6" applyNumberFormat="1" applyFont="1" applyFill="1" applyBorder="1" applyAlignment="1" applyProtection="1">
      <alignment horizontal="center"/>
      <protection locked="0"/>
    </xf>
    <xf numFmtId="42" fontId="15" fillId="0" borderId="74" xfId="6" applyNumberFormat="1" applyFont="1" applyBorder="1" applyAlignment="1">
      <alignment horizontal="center"/>
    </xf>
    <xf numFmtId="0" fontId="15" fillId="0" borderId="108" xfId="6" applyFont="1" applyBorder="1" applyAlignment="1">
      <alignment horizontal="left"/>
    </xf>
    <xf numFmtId="168" fontId="4" fillId="0" borderId="83" xfId="6" applyNumberFormat="1" applyFont="1" applyBorder="1" applyAlignment="1">
      <alignment horizontal="right"/>
    </xf>
    <xf numFmtId="0" fontId="4" fillId="0" borderId="69" xfId="6" applyFont="1" applyBorder="1"/>
    <xf numFmtId="44" fontId="4" fillId="0" borderId="83" xfId="6" applyNumberFormat="1" applyFont="1" applyBorder="1" applyAlignment="1">
      <alignment horizontal="right"/>
    </xf>
    <xf numFmtId="42" fontId="4" fillId="0" borderId="84" xfId="6" applyNumberFormat="1" applyFont="1" applyBorder="1" applyAlignment="1">
      <alignment horizontal="center"/>
    </xf>
    <xf numFmtId="0" fontId="14" fillId="0" borderId="109" xfId="6" applyFont="1" applyBorder="1" applyAlignment="1">
      <alignment horizontal="center" wrapText="1"/>
    </xf>
    <xf numFmtId="0" fontId="15" fillId="13" borderId="110" xfId="6" applyFont="1" applyFill="1" applyBorder="1"/>
    <xf numFmtId="0" fontId="14" fillId="0" borderId="102" xfId="6" applyFont="1" applyBorder="1" applyAlignment="1">
      <alignment horizontal="center"/>
    </xf>
    <xf numFmtId="0" fontId="14" fillId="13" borderId="111" xfId="6" applyFont="1" applyFill="1" applyBorder="1" applyAlignment="1">
      <alignment horizontal="center"/>
    </xf>
    <xf numFmtId="0" fontId="14" fillId="13" borderId="112" xfId="6" applyFont="1" applyFill="1" applyBorder="1" applyAlignment="1">
      <alignment horizontal="center"/>
    </xf>
    <xf numFmtId="0" fontId="14" fillId="0" borderId="113" xfId="6" applyFont="1" applyBorder="1" applyAlignment="1">
      <alignment horizontal="center" wrapText="1"/>
    </xf>
    <xf numFmtId="3" fontId="15" fillId="4" borderId="76" xfId="6" applyNumberFormat="1" applyFont="1" applyFill="1" applyBorder="1" applyProtection="1">
      <protection locked="0"/>
    </xf>
    <xf numFmtId="42" fontId="15" fillId="4" borderId="76" xfId="6" applyNumberFormat="1" applyFont="1" applyFill="1" applyBorder="1" applyProtection="1">
      <protection locked="0"/>
    </xf>
    <xf numFmtId="42" fontId="15" fillId="0" borderId="114" xfId="6" applyNumberFormat="1" applyFont="1" applyBorder="1"/>
    <xf numFmtId="0" fontId="15" fillId="4" borderId="115" xfId="6" applyFont="1" applyFill="1" applyBorder="1" applyAlignment="1" applyProtection="1">
      <alignment horizontal="left"/>
      <protection locked="0"/>
    </xf>
    <xf numFmtId="0" fontId="15" fillId="4" borderId="24" xfId="6" applyFont="1" applyFill="1" applyBorder="1" applyProtection="1">
      <protection locked="0"/>
    </xf>
    <xf numFmtId="42" fontId="15" fillId="4" borderId="24" xfId="6" applyNumberFormat="1" applyFont="1" applyFill="1" applyBorder="1" applyProtection="1">
      <protection locked="0"/>
    </xf>
    <xf numFmtId="42" fontId="15" fillId="0" borderId="58" xfId="6" applyNumberFormat="1" applyFont="1" applyBorder="1"/>
    <xf numFmtId="42" fontId="15" fillId="4" borderId="18" xfId="6" applyNumberFormat="1" applyFont="1" applyFill="1" applyBorder="1" applyProtection="1">
      <protection locked="0"/>
    </xf>
    <xf numFmtId="42" fontId="15" fillId="0" borderId="97" xfId="6" applyNumberFormat="1" applyFont="1" applyBorder="1"/>
    <xf numFmtId="0" fontId="15" fillId="13" borderId="37" xfId="6" applyFont="1" applyFill="1" applyBorder="1"/>
    <xf numFmtId="42" fontId="15" fillId="4" borderId="26" xfId="6" applyNumberFormat="1" applyFont="1" applyFill="1" applyBorder="1" applyProtection="1">
      <protection locked="0"/>
    </xf>
    <xf numFmtId="42" fontId="15" fillId="0" borderId="116" xfId="6" applyNumberFormat="1" applyFont="1" applyBorder="1"/>
    <xf numFmtId="0" fontId="15" fillId="0" borderId="81" xfId="6" applyFont="1" applyBorder="1" applyAlignment="1">
      <alignment horizontal="left"/>
    </xf>
    <xf numFmtId="0" fontId="4" fillId="0" borderId="117" xfId="6" applyFont="1" applyBorder="1"/>
    <xf numFmtId="42" fontId="4" fillId="0" borderId="71" xfId="6" applyNumberFormat="1" applyFont="1" applyBorder="1" applyAlignment="1">
      <alignment horizontal="right"/>
    </xf>
    <xf numFmtId="42" fontId="4" fillId="0" borderId="84" xfId="6" applyNumberFormat="1" applyFont="1" applyBorder="1"/>
    <xf numFmtId="42" fontId="4" fillId="0" borderId="0" xfId="6" applyNumberFormat="1" applyFont="1" applyAlignment="1">
      <alignment horizontal="right"/>
    </xf>
    <xf numFmtId="42" fontId="4" fillId="0" borderId="0" xfId="6" applyNumberFormat="1" applyFont="1"/>
    <xf numFmtId="0" fontId="15" fillId="4" borderId="93" xfId="6" applyFont="1" applyFill="1" applyBorder="1" applyAlignment="1" applyProtection="1">
      <alignment horizontal="center"/>
      <protection locked="0"/>
    </xf>
    <xf numFmtId="0" fontId="15" fillId="0" borderId="118" xfId="6" applyFont="1" applyBorder="1" applyAlignment="1">
      <alignment horizontal="left"/>
    </xf>
    <xf numFmtId="0" fontId="15" fillId="0" borderId="119" xfId="6" applyFont="1" applyBorder="1"/>
    <xf numFmtId="0" fontId="4" fillId="0" borderId="120" xfId="6" applyFont="1" applyBorder="1" applyAlignment="1">
      <alignment horizontal="right"/>
    </xf>
    <xf numFmtId="0" fontId="4" fillId="0" borderId="120" xfId="6" applyFont="1" applyBorder="1"/>
    <xf numFmtId="0" fontId="15" fillId="0" borderId="78" xfId="6" applyFont="1" applyBorder="1" applyAlignment="1">
      <alignment horizontal="left"/>
    </xf>
    <xf numFmtId="0" fontId="15" fillId="0" borderId="13" xfId="6" applyFont="1" applyBorder="1"/>
    <xf numFmtId="0" fontId="14" fillId="0" borderId="47" xfId="6" applyFont="1" applyBorder="1" applyAlignment="1">
      <alignment horizontal="right"/>
    </xf>
    <xf numFmtId="9" fontId="15" fillId="0" borderId="95" xfId="2" applyFont="1" applyBorder="1" applyProtection="1"/>
    <xf numFmtId="0" fontId="15" fillId="0" borderId="106" xfId="6" applyFont="1" applyBorder="1" applyAlignment="1">
      <alignment horizontal="left"/>
    </xf>
    <xf numFmtId="0" fontId="15" fillId="0" borderId="17" xfId="6" applyFont="1" applyBorder="1"/>
    <xf numFmtId="0" fontId="14" fillId="0" borderId="15" xfId="6" applyFont="1" applyBorder="1" applyAlignment="1">
      <alignment horizontal="right"/>
    </xf>
    <xf numFmtId="0" fontId="15" fillId="4" borderId="17" xfId="6" applyFont="1" applyFill="1" applyBorder="1" applyProtection="1">
      <protection locked="0"/>
    </xf>
    <xf numFmtId="0" fontId="15" fillId="0" borderId="121" xfId="6" applyFont="1" applyBorder="1" applyAlignment="1">
      <alignment horizontal="left"/>
    </xf>
    <xf numFmtId="0" fontId="15" fillId="0" borderId="122" xfId="6" applyFont="1" applyBorder="1"/>
    <xf numFmtId="0" fontId="14" fillId="0" borderId="123" xfId="6" applyFont="1" applyBorder="1" applyAlignment="1">
      <alignment horizontal="right"/>
    </xf>
    <xf numFmtId="0" fontId="14" fillId="0" borderId="0" xfId="6" applyFont="1" applyAlignment="1">
      <alignment horizontal="right"/>
    </xf>
    <xf numFmtId="0" fontId="27" fillId="0" borderId="0" xfId="6" applyFont="1" applyAlignment="1">
      <alignment horizontal="right"/>
    </xf>
    <xf numFmtId="42" fontId="27" fillId="0" borderId="0" xfId="6" applyNumberFormat="1" applyFont="1"/>
    <xf numFmtId="0" fontId="25" fillId="0" borderId="0" xfId="6" applyFont="1" applyAlignment="1">
      <alignment horizontal="left"/>
    </xf>
    <xf numFmtId="0" fontId="39" fillId="0" borderId="0" xfId="6" applyFont="1"/>
    <xf numFmtId="0" fontId="35" fillId="0" borderId="0" xfId="6" applyFont="1" applyAlignment="1">
      <alignment horizontal="right"/>
    </xf>
    <xf numFmtId="42" fontId="35" fillId="0" borderId="0" xfId="6" applyNumberFormat="1" applyFont="1"/>
    <xf numFmtId="0" fontId="2" fillId="15" borderId="1" xfId="3" applyFill="1" applyBorder="1"/>
    <xf numFmtId="0" fontId="2" fillId="15" borderId="0" xfId="3" applyFill="1"/>
    <xf numFmtId="0" fontId="2" fillId="0" borderId="1" xfId="3" applyBorder="1" applyAlignment="1">
      <alignment wrapText="1"/>
    </xf>
    <xf numFmtId="0" fontId="42" fillId="0" borderId="0" xfId="3" applyFont="1" applyAlignment="1">
      <alignment vertical="top" wrapText="1"/>
    </xf>
    <xf numFmtId="0" fontId="15" fillId="4" borderId="90" xfId="6" applyFont="1" applyFill="1" applyBorder="1" applyProtection="1">
      <protection locked="0"/>
    </xf>
    <xf numFmtId="0" fontId="15" fillId="4" borderId="47" xfId="6" applyFont="1" applyFill="1" applyBorder="1" applyProtection="1">
      <protection locked="0"/>
    </xf>
    <xf numFmtId="0" fontId="15" fillId="4" borderId="18" xfId="6" applyFont="1" applyFill="1" applyBorder="1" applyAlignment="1" applyProtection="1">
      <alignment horizontal="center"/>
      <protection locked="0"/>
    </xf>
    <xf numFmtId="0" fontId="15" fillId="4" borderId="76" xfId="6" applyFont="1" applyFill="1" applyBorder="1" applyAlignment="1" applyProtection="1">
      <alignment horizontal="center" vertical="center"/>
      <protection locked="0"/>
    </xf>
    <xf numFmtId="0" fontId="15" fillId="4" borderId="34" xfId="6" applyFont="1" applyFill="1" applyBorder="1" applyAlignment="1" applyProtection="1">
      <alignment horizontal="center"/>
      <protection locked="0"/>
    </xf>
    <xf numFmtId="0" fontId="15" fillId="4" borderId="49" xfId="6" applyFont="1" applyFill="1" applyBorder="1" applyAlignment="1" applyProtection="1">
      <alignment horizontal="center"/>
      <protection locked="0"/>
    </xf>
    <xf numFmtId="0" fontId="15" fillId="4" borderId="94" xfId="6" applyFont="1" applyFill="1" applyBorder="1" applyProtection="1">
      <protection locked="0"/>
    </xf>
    <xf numFmtId="0" fontId="15" fillId="4" borderId="15" xfId="6" applyFont="1" applyFill="1" applyBorder="1" applyProtection="1">
      <protection locked="0"/>
    </xf>
    <xf numFmtId="0" fontId="15" fillId="4" borderId="21" xfId="6" applyFont="1" applyFill="1" applyBorder="1" applyAlignment="1" applyProtection="1">
      <alignment horizontal="center"/>
      <protection locked="0"/>
    </xf>
    <xf numFmtId="0" fontId="15" fillId="4" borderId="24" xfId="6" applyFont="1" applyFill="1" applyBorder="1" applyAlignment="1" applyProtection="1">
      <alignment horizontal="center"/>
      <protection locked="0"/>
    </xf>
    <xf numFmtId="0" fontId="15" fillId="4" borderId="46" xfId="6" applyFont="1" applyFill="1" applyBorder="1" applyAlignment="1" applyProtection="1">
      <alignment horizontal="center"/>
      <protection locked="0"/>
    </xf>
    <xf numFmtId="0" fontId="15" fillId="4" borderId="95" xfId="6" applyFont="1" applyFill="1" applyBorder="1" applyAlignment="1" applyProtection="1">
      <alignment horizontal="center"/>
      <protection locked="0"/>
    </xf>
    <xf numFmtId="0" fontId="15" fillId="4" borderId="98" xfId="6" applyFont="1" applyFill="1" applyBorder="1" applyProtection="1">
      <protection locked="0"/>
    </xf>
    <xf numFmtId="0" fontId="15" fillId="4" borderId="123" xfId="6" applyFont="1" applyFill="1" applyBorder="1" applyProtection="1">
      <protection locked="0"/>
    </xf>
    <xf numFmtId="0" fontId="15" fillId="4" borderId="66" xfId="6" applyFont="1" applyFill="1" applyBorder="1" applyAlignment="1" applyProtection="1">
      <alignment horizontal="center"/>
      <protection locked="0"/>
    </xf>
    <xf numFmtId="0" fontId="15" fillId="4" borderId="124" xfId="6" applyFont="1" applyFill="1" applyBorder="1" applyAlignment="1" applyProtection="1">
      <alignment horizontal="center"/>
      <protection locked="0"/>
    </xf>
    <xf numFmtId="0" fontId="2" fillId="4" borderId="0" xfId="3" applyFill="1" applyBorder="1" applyProtection="1">
      <protection locked="0"/>
    </xf>
    <xf numFmtId="4" fontId="7" fillId="0" borderId="0" xfId="3" applyNumberFormat="1" applyFont="1" applyFill="1" applyBorder="1" applyAlignment="1" applyProtection="1">
      <alignment horizontal="right"/>
    </xf>
    <xf numFmtId="4" fontId="2" fillId="0" borderId="0" xfId="3" applyNumberFormat="1" applyFont="1" applyFill="1" applyBorder="1" applyAlignment="1" applyProtection="1">
      <alignment horizontal="left" indent="1"/>
    </xf>
    <xf numFmtId="4" fontId="2" fillId="0" borderId="0" xfId="3" applyNumberFormat="1" applyFont="1" applyBorder="1" applyAlignment="1" applyProtection="1">
      <alignment horizontal="left" indent="1"/>
    </xf>
    <xf numFmtId="3" fontId="7" fillId="7" borderId="13" xfId="3" applyNumberFormat="1" applyFont="1" applyFill="1" applyBorder="1" applyAlignment="1" applyProtection="1">
      <alignment horizontal="center" wrapText="1"/>
    </xf>
    <xf numFmtId="3" fontId="7" fillId="7" borderId="13" xfId="3" applyNumberFormat="1" applyFont="1" applyFill="1" applyBorder="1" applyAlignment="1" applyProtection="1">
      <alignment horizontal="center"/>
    </xf>
    <xf numFmtId="3" fontId="2" fillId="4" borderId="0" xfId="3" applyNumberFormat="1" applyFont="1" applyFill="1" applyBorder="1" applyProtection="1">
      <protection locked="0"/>
    </xf>
    <xf numFmtId="3" fontId="7" fillId="0" borderId="0" xfId="3" applyNumberFormat="1" applyFont="1" applyBorder="1" applyProtection="1"/>
    <xf numFmtId="3" fontId="2" fillId="4" borderId="0" xfId="3" applyNumberFormat="1" applyFill="1" applyBorder="1" applyAlignment="1" applyProtection="1">
      <alignment horizontal="right" wrapText="1"/>
      <protection locked="0"/>
    </xf>
    <xf numFmtId="4" fontId="10" fillId="16" borderId="0" xfId="3" applyNumberFormat="1" applyFont="1" applyFill="1" applyBorder="1" applyAlignment="1" applyProtection="1">
      <alignment horizontal="left" vertical="center"/>
    </xf>
    <xf numFmtId="3" fontId="2" fillId="16" borderId="0" xfId="3" applyNumberFormat="1" applyFont="1" applyFill="1" applyBorder="1" applyAlignment="1" applyProtection="1">
      <alignment horizontal="center" wrapText="1"/>
    </xf>
    <xf numFmtId="3" fontId="2" fillId="16" borderId="0" xfId="3" applyNumberFormat="1" applyFill="1" applyBorder="1" applyProtection="1"/>
    <xf numFmtId="0" fontId="19" fillId="7" borderId="13" xfId="3" applyFont="1" applyFill="1" applyBorder="1" applyAlignment="1" applyProtection="1">
      <alignment horizontal="center"/>
    </xf>
    <xf numFmtId="3" fontId="2" fillId="0" borderId="0" xfId="3" applyNumberFormat="1" applyFill="1" applyBorder="1" applyProtection="1"/>
    <xf numFmtId="3" fontId="2" fillId="3" borderId="0" xfId="3" applyNumberFormat="1" applyFont="1" applyFill="1" applyBorder="1" applyProtection="1"/>
    <xf numFmtId="0" fontId="19" fillId="3" borderId="0" xfId="3" applyFont="1" applyFill="1" applyBorder="1" applyAlignment="1" applyProtection="1">
      <alignment horizontal="center"/>
    </xf>
    <xf numFmtId="3" fontId="7" fillId="3" borderId="0" xfId="3" applyNumberFormat="1" applyFont="1" applyFill="1" applyBorder="1" applyAlignment="1" applyProtection="1">
      <alignment horizontal="center"/>
    </xf>
    <xf numFmtId="3" fontId="7" fillId="3" borderId="0" xfId="3" applyNumberFormat="1" applyFont="1" applyFill="1" applyBorder="1" applyAlignment="1" applyProtection="1">
      <alignment horizontal="center" wrapText="1"/>
    </xf>
    <xf numFmtId="1" fontId="47" fillId="0" borderId="63" xfId="7" applyNumberFormat="1" applyFont="1" applyFill="1" applyBorder="1" applyAlignment="1">
      <alignment horizontal="right" vertical="top" wrapText="1"/>
    </xf>
    <xf numFmtId="1" fontId="47" fillId="0" borderId="129" xfId="7" applyNumberFormat="1" applyFont="1" applyFill="1" applyBorder="1" applyAlignment="1">
      <alignment horizontal="right" vertical="top" wrapText="1"/>
    </xf>
    <xf numFmtId="1" fontId="47" fillId="0" borderId="39" xfId="7" applyNumberFormat="1" applyFont="1" applyFill="1" applyBorder="1" applyAlignment="1">
      <alignment horizontal="right" vertical="top" wrapText="1"/>
    </xf>
    <xf numFmtId="1" fontId="47" fillId="0" borderId="20" xfId="7" applyNumberFormat="1" applyFont="1" applyFill="1" applyBorder="1" applyAlignment="1">
      <alignment horizontal="right" vertical="top" wrapText="1"/>
    </xf>
    <xf numFmtId="1" fontId="47" fillId="0" borderId="64" xfId="7" applyNumberFormat="1" applyFont="1" applyFill="1" applyBorder="1" applyAlignment="1">
      <alignment horizontal="right" vertical="top" wrapText="1"/>
    </xf>
    <xf numFmtId="1" fontId="47" fillId="0" borderId="132" xfId="7" applyNumberFormat="1" applyFont="1" applyFill="1" applyBorder="1" applyAlignment="1">
      <alignment horizontal="right" vertical="top" wrapText="1"/>
    </xf>
    <xf numFmtId="0" fontId="47" fillId="0" borderId="63" xfId="7" applyFont="1" applyFill="1" applyBorder="1" applyAlignment="1">
      <alignment horizontal="right" vertical="top" wrapText="1"/>
    </xf>
    <xf numFmtId="0" fontId="47" fillId="0" borderId="129" xfId="7" applyFont="1" applyFill="1" applyBorder="1" applyAlignment="1">
      <alignment horizontal="right" vertical="top" wrapText="1"/>
    </xf>
    <xf numFmtId="0" fontId="47" fillId="0" borderId="39" xfId="7" applyFont="1" applyFill="1" applyBorder="1" applyAlignment="1">
      <alignment horizontal="right" vertical="top" wrapText="1"/>
    </xf>
    <xf numFmtId="0" fontId="47" fillId="0" borderId="20" xfId="7" applyFont="1" applyFill="1" applyBorder="1" applyAlignment="1">
      <alignment horizontal="right" vertical="top" wrapText="1"/>
    </xf>
    <xf numFmtId="0" fontId="47" fillId="0" borderId="64" xfId="7" applyFont="1" applyFill="1" applyBorder="1" applyAlignment="1">
      <alignment horizontal="right" vertical="top" wrapText="1"/>
    </xf>
    <xf numFmtId="0" fontId="47" fillId="0" borderId="132" xfId="7" applyFont="1" applyFill="1" applyBorder="1" applyAlignment="1">
      <alignment horizontal="right" vertical="top" wrapText="1"/>
    </xf>
    <xf numFmtId="0" fontId="45" fillId="0" borderId="131" xfId="7" applyFont="1" applyFill="1" applyBorder="1" applyAlignment="1">
      <alignment horizontal="right" vertical="top" wrapText="1"/>
    </xf>
    <xf numFmtId="0" fontId="45" fillId="0" borderId="128" xfId="7" applyFont="1" applyFill="1" applyBorder="1" applyAlignment="1">
      <alignment horizontal="right" vertical="top" wrapText="1"/>
    </xf>
    <xf numFmtId="9" fontId="45" fillId="0" borderId="0" xfId="9" applyFont="1" applyFill="1" applyBorder="1"/>
    <xf numFmtId="0" fontId="47" fillId="0" borderId="33" xfId="7" applyFont="1" applyFill="1" applyBorder="1" applyAlignment="1">
      <alignment horizontal="right" vertical="top" wrapText="1"/>
    </xf>
    <xf numFmtId="0" fontId="47" fillId="0" borderId="35" xfId="7" applyFont="1" applyFill="1" applyBorder="1" applyAlignment="1">
      <alignment horizontal="right" vertical="top" wrapText="1"/>
    </xf>
    <xf numFmtId="3" fontId="15" fillId="4" borderId="34" xfId="13" applyNumberFormat="1" applyFont="1" applyFill="1" applyBorder="1" applyAlignment="1" applyProtection="1">
      <alignment horizontal="center"/>
      <protection locked="0"/>
    </xf>
    <xf numFmtId="3" fontId="15" fillId="4" borderId="21" xfId="13" applyNumberFormat="1" applyFont="1" applyFill="1" applyBorder="1" applyAlignment="1" applyProtection="1">
      <alignment horizontal="center"/>
      <protection locked="0"/>
    </xf>
    <xf numFmtId="3" fontId="15" fillId="4" borderId="18" xfId="13" applyNumberFormat="1" applyFont="1" applyFill="1" applyBorder="1" applyAlignment="1" applyProtection="1">
      <alignment horizontal="center"/>
      <protection locked="0"/>
    </xf>
    <xf numFmtId="3" fontId="15" fillId="4" borderId="66" xfId="13" applyNumberFormat="1" applyFont="1" applyFill="1" applyBorder="1" applyAlignment="1" applyProtection="1">
      <alignment horizontal="center"/>
      <protection locked="0"/>
    </xf>
    <xf numFmtId="2" fontId="47" fillId="17" borderId="11" xfId="7" applyNumberFormat="1" applyFont="1" applyFill="1" applyBorder="1" applyAlignment="1" applyProtection="1">
      <alignment horizontal="right" vertical="top" wrapText="1"/>
      <protection locked="0"/>
    </xf>
    <xf numFmtId="2" fontId="47" fillId="17" borderId="14" xfId="7" applyNumberFormat="1" applyFont="1" applyFill="1" applyBorder="1" applyAlignment="1" applyProtection="1">
      <alignment horizontal="right" vertical="top" wrapText="1"/>
      <protection locked="0"/>
    </xf>
    <xf numFmtId="2" fontId="47" fillId="17" borderId="23" xfId="7" applyNumberFormat="1" applyFont="1" applyFill="1" applyBorder="1" applyAlignment="1" applyProtection="1">
      <alignment horizontal="right" vertical="top" wrapText="1"/>
      <protection locked="0"/>
    </xf>
    <xf numFmtId="2" fontId="47" fillId="17" borderId="8" xfId="7" applyNumberFormat="1" applyFont="1" applyFill="1" applyBorder="1" applyAlignment="1" applyProtection="1">
      <alignment horizontal="right" vertical="top" wrapText="1"/>
      <protection locked="0"/>
    </xf>
    <xf numFmtId="2" fontId="49" fillId="18" borderId="14" xfId="7" applyNumberFormat="1" applyFont="1" applyFill="1" applyBorder="1" applyAlignment="1" applyProtection="1">
      <alignment horizontal="right" vertical="top" wrapText="1"/>
    </xf>
    <xf numFmtId="2" fontId="49" fillId="18" borderId="23" xfId="7" applyNumberFormat="1" applyFont="1" applyFill="1" applyBorder="1" applyAlignment="1" applyProtection="1">
      <alignment horizontal="right" vertical="top" wrapText="1"/>
    </xf>
    <xf numFmtId="9" fontId="45" fillId="19" borderId="0" xfId="9" applyFont="1" applyFill="1" applyBorder="1"/>
    <xf numFmtId="2" fontId="2" fillId="0" borderId="0" xfId="3" applyNumberFormat="1"/>
    <xf numFmtId="0" fontId="43" fillId="0" borderId="0" xfId="3" applyFont="1" applyAlignment="1">
      <alignment wrapText="1"/>
    </xf>
    <xf numFmtId="0" fontId="44" fillId="2" borderId="130" xfId="3" applyFont="1" applyFill="1" applyBorder="1" applyAlignment="1" applyProtection="1">
      <alignment vertical="top" wrapText="1"/>
      <protection locked="0"/>
    </xf>
    <xf numFmtId="49" fontId="46" fillId="0" borderId="29" xfId="3" applyNumberFormat="1" applyFont="1" applyBorder="1" applyAlignment="1">
      <alignment wrapText="1"/>
    </xf>
    <xf numFmtId="0" fontId="52" fillId="0" borderId="33" xfId="3" applyFont="1" applyBorder="1" applyAlignment="1">
      <alignment horizontal="center" wrapText="1"/>
    </xf>
    <xf numFmtId="0" fontId="52" fillId="0" borderId="35" xfId="3" applyFont="1" applyBorder="1" applyAlignment="1">
      <alignment horizontal="center" wrapText="1"/>
    </xf>
    <xf numFmtId="0" fontId="52" fillId="0" borderId="5" xfId="3" applyFont="1" applyBorder="1" applyAlignment="1">
      <alignment horizontal="center" wrapText="1"/>
    </xf>
    <xf numFmtId="0" fontId="45" fillId="0" borderId="131" xfId="3" applyFont="1" applyBorder="1" applyAlignment="1">
      <alignment vertical="top" wrapText="1"/>
    </xf>
    <xf numFmtId="0" fontId="45" fillId="0" borderId="131" xfId="3" applyFont="1" applyBorder="1" applyAlignment="1">
      <alignment horizontal="right" vertical="top" wrapText="1"/>
    </xf>
    <xf numFmtId="0" fontId="45" fillId="0" borderId="128" xfId="3" applyFont="1" applyBorder="1" applyAlignment="1">
      <alignment horizontal="right" vertical="top" wrapText="1"/>
    </xf>
    <xf numFmtId="0" fontId="47" fillId="0" borderId="63" xfId="3" applyFont="1" applyBorder="1" applyAlignment="1">
      <alignment horizontal="left" vertical="top" wrapText="1" indent="4"/>
    </xf>
    <xf numFmtId="0" fontId="47" fillId="0" borderId="39" xfId="3" applyFont="1" applyBorder="1" applyAlignment="1">
      <alignment horizontal="left" vertical="top" wrapText="1" indent="4"/>
    </xf>
    <xf numFmtId="0" fontId="47" fillId="0" borderId="64" xfId="3" applyFont="1" applyBorder="1" applyAlignment="1">
      <alignment horizontal="left" vertical="top" wrapText="1" indent="4"/>
    </xf>
    <xf numFmtId="0" fontId="45" fillId="0" borderId="131" xfId="3" applyFont="1" applyBorder="1" applyAlignment="1">
      <alignment horizontal="left" vertical="top" wrapText="1"/>
    </xf>
    <xf numFmtId="2" fontId="45" fillId="0" borderId="128" xfId="3" applyNumberFormat="1" applyFont="1" applyBorder="1" applyAlignment="1">
      <alignment horizontal="right" vertical="top" wrapText="1"/>
    </xf>
    <xf numFmtId="2" fontId="45" fillId="0" borderId="8" xfId="3" applyNumberFormat="1" applyFont="1" applyBorder="1" applyAlignment="1">
      <alignment horizontal="right" vertical="top" wrapText="1"/>
    </xf>
    <xf numFmtId="0" fontId="45" fillId="0" borderId="36" xfId="3" applyFont="1" applyBorder="1" applyAlignment="1">
      <alignment vertical="top" wrapText="1"/>
    </xf>
    <xf numFmtId="0" fontId="45" fillId="0" borderId="36" xfId="3" applyFont="1" applyBorder="1" applyAlignment="1">
      <alignment horizontal="right" vertical="top" wrapText="1"/>
    </xf>
    <xf numFmtId="0" fontId="45" fillId="0" borderId="0" xfId="3" applyFont="1" applyAlignment="1">
      <alignment horizontal="right" vertical="top" wrapText="1"/>
    </xf>
    <xf numFmtId="2" fontId="7" fillId="19" borderId="0" xfId="3" applyNumberFormat="1" applyFont="1" applyFill="1"/>
    <xf numFmtId="0" fontId="15" fillId="0" borderId="125" xfId="6" applyFont="1" applyBorder="1"/>
    <xf numFmtId="0" fontId="19" fillId="0" borderId="70" xfId="6" applyFont="1" applyBorder="1"/>
    <xf numFmtId="0" fontId="4" fillId="0" borderId="70" xfId="6" applyFont="1" applyBorder="1" applyAlignment="1">
      <alignment horizontal="right"/>
    </xf>
    <xf numFmtId="0" fontId="4" fillId="0" borderId="70" xfId="6" applyFont="1" applyBorder="1" applyAlignment="1">
      <alignment horizontal="center"/>
    </xf>
    <xf numFmtId="0" fontId="15" fillId="0" borderId="115" xfId="6" applyFont="1" applyBorder="1"/>
    <xf numFmtId="0" fontId="4" fillId="0" borderId="10" xfId="6" applyFont="1" applyBorder="1" applyAlignment="1">
      <alignment horizontal="right"/>
    </xf>
    <xf numFmtId="0" fontId="2" fillId="3" borderId="95" xfId="6" applyFont="1" applyFill="1" applyBorder="1" applyAlignment="1">
      <alignment horizontal="center"/>
    </xf>
    <xf numFmtId="0" fontId="14" fillId="0" borderId="78" xfId="6" applyFont="1" applyBorder="1"/>
    <xf numFmtId="0" fontId="15" fillId="0" borderId="78" xfId="6" applyFont="1" applyBorder="1"/>
    <xf numFmtId="0" fontId="15" fillId="0" borderId="121" xfId="6" applyFont="1" applyBorder="1"/>
    <xf numFmtId="0" fontId="0" fillId="0" borderId="122" xfId="0" applyBorder="1"/>
    <xf numFmtId="0" fontId="15" fillId="3" borderId="124" xfId="6" applyFont="1" applyFill="1" applyBorder="1" applyAlignment="1">
      <alignment horizontal="center"/>
    </xf>
    <xf numFmtId="0" fontId="19" fillId="0" borderId="17" xfId="3" applyFont="1" applyFill="1" applyBorder="1" applyAlignment="1" applyProtection="1">
      <alignment horizontal="center"/>
    </xf>
    <xf numFmtId="3" fontId="7" fillId="0" borderId="17" xfId="3" applyNumberFormat="1" applyFont="1" applyFill="1" applyBorder="1" applyAlignment="1" applyProtection="1">
      <alignment horizontal="center"/>
    </xf>
    <xf numFmtId="3" fontId="7" fillId="0" borderId="17" xfId="3" applyNumberFormat="1" applyFont="1" applyFill="1" applyBorder="1" applyAlignment="1" applyProtection="1">
      <alignment horizontal="center" wrapText="1"/>
    </xf>
    <xf numFmtId="0" fontId="7" fillId="0" borderId="17" xfId="3" applyNumberFormat="1" applyFont="1" applyFill="1" applyBorder="1" applyAlignment="1" applyProtection="1">
      <alignment horizontal="center"/>
    </xf>
    <xf numFmtId="1" fontId="45" fillId="0" borderId="131" xfId="3" applyNumberFormat="1" applyFont="1" applyBorder="1" applyAlignment="1">
      <alignment horizontal="right" vertical="top" wrapText="1"/>
    </xf>
    <xf numFmtId="2" fontId="45" fillId="0" borderId="36" xfId="3" applyNumberFormat="1" applyFont="1" applyBorder="1" applyAlignment="1">
      <alignment horizontal="right" vertical="top" wrapText="1"/>
    </xf>
    <xf numFmtId="0" fontId="2" fillId="0" borderId="1" xfId="3" applyBorder="1" applyAlignment="1">
      <alignment horizontal="left" wrapText="1"/>
    </xf>
    <xf numFmtId="0" fontId="0" fillId="0" borderId="0" xfId="0" applyAlignment="1">
      <alignment horizontal="left" wrapText="1"/>
    </xf>
    <xf numFmtId="0" fontId="2" fillId="2" borderId="20" xfId="3" applyFill="1" applyBorder="1" applyAlignment="1" applyProtection="1">
      <alignment vertical="center" wrapText="1"/>
      <protection locked="0"/>
    </xf>
    <xf numFmtId="0" fontId="2" fillId="0" borderId="18" xfId="3" applyBorder="1" applyAlignment="1">
      <alignment vertical="center" wrapText="1"/>
    </xf>
    <xf numFmtId="0" fontId="2" fillId="2" borderId="18" xfId="3" applyFill="1" applyBorder="1" applyAlignment="1" applyProtection="1">
      <alignment vertical="center" wrapText="1"/>
      <protection locked="0"/>
    </xf>
    <xf numFmtId="0" fontId="0" fillId="0" borderId="0" xfId="0" applyAlignment="1">
      <alignment horizontal="left"/>
    </xf>
    <xf numFmtId="0" fontId="2" fillId="0" borderId="0" xfId="3" applyAlignment="1">
      <alignment wrapText="1"/>
    </xf>
    <xf numFmtId="0" fontId="2" fillId="0" borderId="19" xfId="3" applyBorder="1" applyAlignment="1">
      <alignment horizontal="left"/>
    </xf>
    <xf numFmtId="0" fontId="2" fillId="0" borderId="0" xfId="3" applyAlignment="1">
      <alignment horizontal="left"/>
    </xf>
    <xf numFmtId="0" fontId="4" fillId="0" borderId="0" xfId="6" applyFont="1" applyAlignment="1">
      <alignment horizontal="left"/>
    </xf>
    <xf numFmtId="0" fontId="0" fillId="0" borderId="0" xfId="0" applyAlignment="1">
      <alignment wrapText="1"/>
    </xf>
    <xf numFmtId="0" fontId="4" fillId="0" borderId="0" xfId="6" applyFont="1" applyAlignment="1">
      <alignment horizontal="center"/>
    </xf>
    <xf numFmtId="0" fontId="0" fillId="0" borderId="0" xfId="0" applyAlignment="1">
      <alignment horizontal="center" wrapText="1"/>
    </xf>
    <xf numFmtId="0" fontId="2" fillId="0" borderId="0" xfId="3"/>
    <xf numFmtId="0" fontId="38" fillId="0" borderId="0" xfId="6" applyFont="1" applyAlignment="1">
      <alignment horizontal="left" wrapText="1"/>
    </xf>
    <xf numFmtId="0" fontId="3" fillId="0" borderId="0" xfId="3" applyFont="1" applyAlignment="1">
      <alignment horizontal="center" wrapText="1"/>
    </xf>
    <xf numFmtId="0" fontId="45" fillId="0" borderId="6" xfId="3" applyFont="1" applyBorder="1" applyAlignment="1">
      <alignment horizontal="center"/>
    </xf>
    <xf numFmtId="0" fontId="45" fillId="0" borderId="8" xfId="3" applyFont="1" applyBorder="1" applyAlignment="1">
      <alignment horizontal="center"/>
    </xf>
    <xf numFmtId="0" fontId="2" fillId="2" borderId="12" xfId="3" applyFill="1" applyBorder="1" applyAlignment="1" applyProtection="1">
      <alignment horizontal="center" wrapText="1"/>
      <protection locked="0"/>
    </xf>
    <xf numFmtId="0" fontId="2" fillId="2" borderId="15" xfId="3" applyFill="1" applyBorder="1" applyAlignment="1" applyProtection="1">
      <alignment horizontal="center" wrapText="1"/>
      <protection locked="0"/>
    </xf>
    <xf numFmtId="0" fontId="3" fillId="0" borderId="1" xfId="3" applyFont="1" applyBorder="1" applyAlignment="1">
      <alignment horizontal="center"/>
    </xf>
    <xf numFmtId="0" fontId="3" fillId="0" borderId="0" xfId="3" applyFont="1" applyAlignment="1">
      <alignment horizontal="center"/>
    </xf>
    <xf numFmtId="0" fontId="3" fillId="0" borderId="2" xfId="3" applyFont="1" applyBorder="1" applyAlignment="1">
      <alignment horizontal="center"/>
    </xf>
    <xf numFmtId="0" fontId="4" fillId="0" borderId="3" xfId="3" applyFont="1" applyBorder="1" applyAlignment="1">
      <alignment horizontal="center"/>
    </xf>
    <xf numFmtId="0" fontId="4" fillId="0" borderId="4" xfId="3" applyFont="1" applyBorder="1" applyAlignment="1">
      <alignment horizontal="center"/>
    </xf>
    <xf numFmtId="0" fontId="4" fillId="0" borderId="5" xfId="3" applyFont="1" applyBorder="1" applyAlignment="1">
      <alignment horizontal="center"/>
    </xf>
    <xf numFmtId="0" fontId="5" fillId="0" borderId="6" xfId="3" applyFont="1" applyBorder="1" applyAlignment="1">
      <alignment horizontal="left"/>
    </xf>
    <xf numFmtId="0" fontId="5" fillId="0" borderId="7" xfId="3" applyFont="1" applyBorder="1" applyAlignment="1">
      <alignment horizontal="left"/>
    </xf>
    <xf numFmtId="0" fontId="5" fillId="0" borderId="8" xfId="3" applyFont="1" applyBorder="1" applyAlignment="1">
      <alignment horizontal="left"/>
    </xf>
    <xf numFmtId="0" fontId="7" fillId="0" borderId="9" xfId="3" applyFont="1" applyBorder="1" applyAlignment="1" applyProtection="1">
      <alignment horizontal="left" wrapText="1"/>
      <protection locked="0"/>
    </xf>
    <xf numFmtId="0" fontId="7" fillId="0" borderId="10" xfId="3" applyFont="1" applyBorder="1" applyAlignment="1" applyProtection="1">
      <alignment horizontal="left" wrapText="1"/>
      <protection locked="0"/>
    </xf>
    <xf numFmtId="0" fontId="7" fillId="0" borderId="11" xfId="3" applyFont="1" applyBorder="1" applyAlignment="1" applyProtection="1">
      <alignment horizontal="left" wrapText="1"/>
      <protection locked="0"/>
    </xf>
    <xf numFmtId="0" fontId="2" fillId="2" borderId="12" xfId="3" applyFill="1" applyBorder="1" applyAlignment="1" applyProtection="1">
      <alignment horizontal="left" vertical="center" wrapText="1"/>
      <protection locked="0"/>
    </xf>
    <xf numFmtId="0" fontId="2" fillId="2" borderId="13" xfId="3" applyFill="1" applyBorder="1" applyAlignment="1" applyProtection="1">
      <alignment horizontal="left" vertical="center" wrapText="1"/>
      <protection locked="0"/>
    </xf>
    <xf numFmtId="0" fontId="2" fillId="2" borderId="14" xfId="3" applyFill="1" applyBorder="1" applyAlignment="1" applyProtection="1">
      <alignment horizontal="left" vertical="center" wrapText="1"/>
      <protection locked="0"/>
    </xf>
    <xf numFmtId="0" fontId="2" fillId="2" borderId="12" xfId="3" applyFill="1" applyBorder="1" applyAlignment="1" applyProtection="1">
      <alignment horizontal="left" wrapText="1"/>
      <protection locked="0"/>
    </xf>
    <xf numFmtId="0" fontId="2" fillId="2" borderId="15" xfId="3" applyFill="1" applyBorder="1" applyAlignment="1" applyProtection="1">
      <alignment horizontal="left" wrapText="1"/>
      <protection locked="0"/>
    </xf>
    <xf numFmtId="0" fontId="2" fillId="0" borderId="16" xfId="3" applyBorder="1" applyAlignment="1">
      <alignment horizontal="right"/>
    </xf>
    <xf numFmtId="0" fontId="2" fillId="0" borderId="17" xfId="3" applyBorder="1" applyAlignment="1">
      <alignment horizontal="right"/>
    </xf>
    <xf numFmtId="0" fontId="2" fillId="2" borderId="13" xfId="3" applyFill="1" applyBorder="1" applyAlignment="1" applyProtection="1">
      <alignment horizontal="left" wrapText="1"/>
      <protection locked="0"/>
    </xf>
    <xf numFmtId="0" fontId="2" fillId="2" borderId="14" xfId="3" applyFill="1" applyBorder="1" applyAlignment="1" applyProtection="1">
      <alignment horizontal="left" wrapText="1"/>
      <protection locked="0"/>
    </xf>
    <xf numFmtId="0" fontId="2" fillId="2" borderId="18" xfId="3" applyFill="1" applyBorder="1" applyAlignment="1" applyProtection="1">
      <alignment horizontal="center" wrapText="1"/>
      <protection locked="0"/>
    </xf>
    <xf numFmtId="44" fontId="2" fillId="2" borderId="18" xfId="4" applyFont="1" applyFill="1" applyBorder="1" applyAlignment="1" applyProtection="1">
      <alignment horizontal="center" vertical="top" wrapText="1"/>
      <protection locked="0"/>
    </xf>
    <xf numFmtId="44" fontId="2" fillId="2" borderId="20" xfId="4" applyFont="1" applyFill="1" applyBorder="1" applyAlignment="1" applyProtection="1">
      <alignment horizontal="center" vertical="top" wrapText="1"/>
      <protection locked="0"/>
    </xf>
    <xf numFmtId="0" fontId="2" fillId="2" borderId="13" xfId="3" applyFill="1" applyBorder="1" applyAlignment="1" applyProtection="1">
      <alignment horizontal="center" wrapText="1"/>
      <protection locked="0"/>
    </xf>
    <xf numFmtId="0" fontId="2" fillId="2" borderId="14" xfId="3" applyFill="1" applyBorder="1" applyAlignment="1" applyProtection="1">
      <alignment horizontal="center" wrapText="1"/>
      <protection locked="0"/>
    </xf>
    <xf numFmtId="0" fontId="2" fillId="0" borderId="19" xfId="3" applyBorder="1" applyAlignment="1">
      <alignment horizontal="left" indent="1"/>
    </xf>
    <xf numFmtId="0" fontId="2" fillId="0" borderId="0" xfId="3" applyAlignment="1">
      <alignment horizontal="left" indent="1"/>
    </xf>
    <xf numFmtId="0" fontId="2" fillId="2" borderId="20" xfId="3" applyFill="1" applyBorder="1" applyAlignment="1" applyProtection="1">
      <alignment horizontal="center" wrapText="1"/>
      <protection locked="0"/>
    </xf>
    <xf numFmtId="0" fontId="2" fillId="2" borderId="21" xfId="3" applyFill="1" applyBorder="1" applyAlignment="1" applyProtection="1">
      <alignment horizontal="center" wrapText="1"/>
      <protection locked="0"/>
    </xf>
    <xf numFmtId="0" fontId="2" fillId="2" borderId="12" xfId="4" applyNumberFormat="1" applyFont="1" applyFill="1" applyBorder="1" applyAlignment="1" applyProtection="1">
      <alignment horizontal="left" wrapText="1" shrinkToFit="1" readingOrder="1"/>
      <protection locked="0"/>
    </xf>
    <xf numFmtId="0" fontId="2" fillId="2" borderId="13" xfId="4" applyNumberFormat="1" applyFont="1" applyFill="1" applyBorder="1" applyAlignment="1" applyProtection="1">
      <alignment horizontal="left" wrapText="1" shrinkToFit="1" readingOrder="1"/>
      <protection locked="0"/>
    </xf>
    <xf numFmtId="0" fontId="2" fillId="2" borderId="14" xfId="4" applyNumberFormat="1" applyFont="1" applyFill="1" applyBorder="1" applyAlignment="1" applyProtection="1">
      <alignment horizontal="left" wrapText="1" shrinkToFit="1" readingOrder="1"/>
      <protection locked="0"/>
    </xf>
    <xf numFmtId="44" fontId="2" fillId="2" borderId="12" xfId="4" applyFont="1" applyFill="1" applyBorder="1" applyAlignment="1" applyProtection="1">
      <alignment horizontal="center" vertical="top" wrapText="1"/>
      <protection locked="0"/>
    </xf>
    <xf numFmtId="44" fontId="2" fillId="2" borderId="13" xfId="4" applyFont="1" applyFill="1" applyBorder="1" applyAlignment="1" applyProtection="1">
      <alignment horizontal="center" vertical="top" wrapText="1"/>
      <protection locked="0"/>
    </xf>
    <xf numFmtId="44" fontId="2" fillId="2" borderId="14" xfId="4" applyFont="1" applyFill="1" applyBorder="1" applyAlignment="1" applyProtection="1">
      <alignment horizontal="center" vertical="top" wrapText="1"/>
      <protection locked="0"/>
    </xf>
    <xf numFmtId="44" fontId="2" fillId="2" borderId="18" xfId="4" applyFont="1" applyFill="1" applyBorder="1" applyAlignment="1" applyProtection="1">
      <alignment horizontal="left" vertical="top" wrapText="1"/>
      <protection locked="0"/>
    </xf>
    <xf numFmtId="44" fontId="2" fillId="2" borderId="20" xfId="4" applyFont="1" applyFill="1" applyBorder="1" applyAlignment="1" applyProtection="1">
      <alignment horizontal="left" vertical="top" wrapText="1"/>
      <protection locked="0"/>
    </xf>
    <xf numFmtId="44" fontId="2" fillId="2" borderId="12" xfId="4" applyFont="1" applyFill="1" applyBorder="1" applyAlignment="1" applyProtection="1">
      <alignment horizontal="center" wrapText="1"/>
      <protection locked="0"/>
    </xf>
    <xf numFmtId="44" fontId="2" fillId="2" borderId="13" xfId="4" applyFont="1" applyFill="1" applyBorder="1" applyAlignment="1" applyProtection="1">
      <alignment horizontal="center" wrapText="1"/>
      <protection locked="0"/>
    </xf>
    <xf numFmtId="44" fontId="2" fillId="2" borderId="14" xfId="4" applyFont="1" applyFill="1" applyBorder="1" applyAlignment="1" applyProtection="1">
      <alignment horizontal="center" wrapText="1"/>
      <protection locked="0"/>
    </xf>
    <xf numFmtId="0" fontId="2" fillId="2" borderId="18" xfId="3" applyFill="1" applyBorder="1" applyAlignment="1" applyProtection="1">
      <alignment horizontal="left" wrapText="1"/>
      <protection locked="0"/>
    </xf>
    <xf numFmtId="44" fontId="2" fillId="2" borderId="12" xfId="4" applyFont="1" applyFill="1" applyBorder="1" applyAlignment="1" applyProtection="1">
      <alignment horizontal="left" vertical="top" wrapText="1"/>
      <protection locked="0"/>
    </xf>
    <xf numFmtId="44" fontId="2" fillId="2" borderId="13" xfId="4" applyFont="1" applyFill="1" applyBorder="1" applyAlignment="1" applyProtection="1">
      <alignment horizontal="left" vertical="top" wrapText="1"/>
      <protection locked="0"/>
    </xf>
    <xf numFmtId="44" fontId="2" fillId="2" borderId="14" xfId="4" applyFont="1" applyFill="1" applyBorder="1" applyAlignment="1" applyProtection="1">
      <alignment horizontal="left" vertical="top" wrapText="1"/>
      <protection locked="0"/>
    </xf>
    <xf numFmtId="0" fontId="2" fillId="2" borderId="18" xfId="3" applyFill="1" applyBorder="1" applyAlignment="1" applyProtection="1">
      <alignment horizontal="left" vertical="top" wrapText="1"/>
      <protection locked="0"/>
    </xf>
    <xf numFmtId="0" fontId="2" fillId="2" borderId="16" xfId="3" applyFill="1" applyBorder="1" applyAlignment="1" applyProtection="1">
      <alignment horizontal="left" vertical="top" wrapText="1"/>
      <protection locked="0"/>
    </xf>
    <xf numFmtId="0" fontId="2" fillId="2" borderId="17" xfId="3" applyFill="1" applyBorder="1" applyAlignment="1" applyProtection="1">
      <alignment horizontal="left" vertical="top" wrapText="1"/>
      <protection locked="0"/>
    </xf>
    <xf numFmtId="0" fontId="2" fillId="2" borderId="23" xfId="3" applyFill="1" applyBorder="1" applyAlignment="1" applyProtection="1">
      <alignment horizontal="left" vertical="top" wrapText="1"/>
      <protection locked="0"/>
    </xf>
    <xf numFmtId="0" fontId="2" fillId="2" borderId="9" xfId="3" applyFill="1" applyBorder="1" applyAlignment="1" applyProtection="1">
      <alignment horizontal="left" vertical="top" wrapText="1"/>
      <protection locked="0"/>
    </xf>
    <xf numFmtId="0" fontId="2" fillId="2" borderId="10" xfId="3" applyFill="1" applyBorder="1" applyAlignment="1" applyProtection="1">
      <alignment horizontal="left" vertical="top" wrapText="1"/>
      <protection locked="0"/>
    </xf>
    <xf numFmtId="0" fontId="2" fillId="2" borderId="11" xfId="3" applyFill="1" applyBorder="1" applyAlignment="1" applyProtection="1">
      <alignment horizontal="left" vertical="top" wrapText="1"/>
      <protection locked="0"/>
    </xf>
    <xf numFmtId="0" fontId="2" fillId="0" borderId="1" xfId="3" applyBorder="1" applyAlignment="1">
      <alignment horizontal="left" wrapText="1"/>
    </xf>
    <xf numFmtId="0" fontId="2" fillId="0" borderId="0" xfId="3" applyAlignment="1">
      <alignment horizontal="left" wrapText="1"/>
    </xf>
    <xf numFmtId="0" fontId="2" fillId="0" borderId="2" xfId="3" applyBorder="1" applyAlignment="1">
      <alignment horizontal="left" wrapText="1"/>
    </xf>
    <xf numFmtId="0" fontId="9" fillId="0" borderId="19" xfId="0" applyFont="1" applyBorder="1" applyAlignment="1">
      <alignment horizontal="center"/>
    </xf>
    <xf numFmtId="0" fontId="9" fillId="0" borderId="0" xfId="0" applyFont="1" applyBorder="1" applyAlignment="1">
      <alignment horizontal="center"/>
    </xf>
    <xf numFmtId="0" fontId="14" fillId="0" borderId="110" xfId="6" applyFont="1" applyBorder="1" applyAlignment="1">
      <alignment horizontal="center" wrapText="1"/>
    </xf>
    <xf numFmtId="0" fontId="14" fillId="0" borderId="37" xfId="6" applyFont="1" applyBorder="1" applyAlignment="1">
      <alignment horizontal="center" wrapText="1"/>
    </xf>
    <xf numFmtId="0" fontId="14" fillId="0" borderId="59" xfId="6" applyFont="1" applyBorder="1" applyAlignment="1">
      <alignment horizontal="center" wrapText="1"/>
    </xf>
    <xf numFmtId="0" fontId="14" fillId="0" borderId="126" xfId="6" applyFont="1" applyBorder="1" applyAlignment="1">
      <alignment horizontal="center" wrapText="1"/>
    </xf>
    <xf numFmtId="0" fontId="3" fillId="0" borderId="0" xfId="0" applyFont="1" applyAlignment="1">
      <alignment horizontal="center"/>
    </xf>
    <xf numFmtId="0" fontId="4" fillId="4" borderId="0" xfId="0" applyFont="1" applyFill="1" applyAlignment="1" applyProtection="1">
      <alignment horizontal="center"/>
      <protection locked="0"/>
    </xf>
    <xf numFmtId="0" fontId="4" fillId="0" borderId="0" xfId="0" applyFont="1" applyAlignment="1">
      <alignment horizontal="center"/>
    </xf>
    <xf numFmtId="0" fontId="2" fillId="0" borderId="0" xfId="0" applyFont="1" applyAlignment="1">
      <alignment horizontal="left" wrapText="1"/>
    </xf>
    <xf numFmtId="0" fontId="0" fillId="0" borderId="0" xfId="0" applyAlignment="1">
      <alignment horizontal="left" wrapText="1"/>
    </xf>
    <xf numFmtId="0" fontId="14" fillId="0" borderId="87" xfId="6" applyFont="1" applyBorder="1" applyAlignment="1">
      <alignment horizontal="center" wrapText="1"/>
    </xf>
    <xf numFmtId="0" fontId="14" fillId="0" borderId="127" xfId="6" applyFont="1" applyBorder="1" applyAlignment="1">
      <alignment horizontal="center" wrapText="1"/>
    </xf>
    <xf numFmtId="0" fontId="2" fillId="12" borderId="111" xfId="0" applyFont="1" applyFill="1" applyBorder="1" applyAlignment="1">
      <alignment horizontal="center"/>
    </xf>
    <xf numFmtId="0" fontId="2" fillId="12" borderId="125" xfId="0" applyFont="1" applyFill="1" applyBorder="1" applyAlignment="1">
      <alignment horizontal="center"/>
    </xf>
    <xf numFmtId="0" fontId="2" fillId="12" borderId="112" xfId="0" applyFont="1" applyFill="1" applyBorder="1" applyAlignment="1">
      <alignment horizontal="center"/>
    </xf>
    <xf numFmtId="0" fontId="7" fillId="0" borderId="39" xfId="3" applyFont="1" applyBorder="1" applyAlignment="1">
      <alignment horizontal="center" vertical="center" wrapText="1"/>
    </xf>
    <xf numFmtId="0" fontId="3" fillId="0" borderId="3" xfId="3" applyFont="1" applyBorder="1" applyAlignment="1">
      <alignment horizontal="center"/>
    </xf>
    <xf numFmtId="0" fontId="3" fillId="0" borderId="4" xfId="3" applyFont="1" applyBorder="1" applyAlignment="1">
      <alignment horizontal="center"/>
    </xf>
    <xf numFmtId="0" fontId="3" fillId="0" borderId="5" xfId="3" applyFont="1" applyBorder="1" applyAlignment="1">
      <alignment horizontal="center"/>
    </xf>
    <xf numFmtId="0" fontId="4" fillId="0" borderId="1" xfId="3" applyFont="1" applyBorder="1" applyAlignment="1">
      <alignment horizontal="center"/>
    </xf>
    <xf numFmtId="0" fontId="4" fillId="0" borderId="0" xfId="3" applyFont="1" applyAlignment="1">
      <alignment horizontal="center"/>
    </xf>
    <xf numFmtId="0" fontId="4" fillId="0" borderId="2" xfId="3" applyFont="1" applyBorder="1" applyAlignment="1">
      <alignment horizontal="center"/>
    </xf>
    <xf numFmtId="0" fontId="3" fillId="0" borderId="7" xfId="3" applyFont="1" applyBorder="1" applyAlignment="1">
      <alignment horizontal="center"/>
    </xf>
    <xf numFmtId="0" fontId="3" fillId="0" borderId="8" xfId="3" applyFont="1" applyBorder="1" applyAlignment="1">
      <alignment horizontal="center"/>
    </xf>
    <xf numFmtId="0" fontId="2" fillId="2" borderId="20" xfId="3" applyFill="1" applyBorder="1" applyAlignment="1" applyProtection="1">
      <alignment vertical="center" wrapText="1"/>
      <protection locked="0"/>
    </xf>
    <xf numFmtId="0" fontId="7" fillId="0" borderId="40" xfId="3" applyFont="1" applyBorder="1" applyAlignment="1">
      <alignment horizontal="center" vertical="center" wrapText="1"/>
    </xf>
    <xf numFmtId="0" fontId="2" fillId="0" borderId="18" xfId="3" applyBorder="1" applyAlignment="1">
      <alignment vertical="center" wrapText="1"/>
    </xf>
    <xf numFmtId="0" fontId="2" fillId="2" borderId="18" xfId="3" applyFill="1" applyBorder="1" applyAlignment="1" applyProtection="1">
      <alignment vertical="center" wrapText="1"/>
      <protection locked="0"/>
    </xf>
    <xf numFmtId="0" fontId="5" fillId="0" borderId="0" xfId="0" applyFont="1" applyAlignment="1">
      <alignment horizontal="center" vertical="center"/>
    </xf>
    <xf numFmtId="0" fontId="2" fillId="0" borderId="17" xfId="0" applyFont="1" applyBorder="1" applyAlignment="1">
      <alignment horizontal="left"/>
    </xf>
    <xf numFmtId="0" fontId="0" fillId="0" borderId="17" xfId="0" applyBorder="1" applyAlignment="1">
      <alignment horizontal="left"/>
    </xf>
    <xf numFmtId="0" fontId="20" fillId="8" borderId="17" xfId="0" applyFont="1" applyFill="1" applyBorder="1" applyAlignment="1">
      <alignment horizontal="center" vertical="top"/>
    </xf>
    <xf numFmtId="0" fontId="20" fillId="8" borderId="45" xfId="0" applyFont="1" applyFill="1" applyBorder="1" applyAlignment="1">
      <alignment horizontal="center" vertical="top"/>
    </xf>
    <xf numFmtId="0" fontId="0" fillId="0" borderId="0" xfId="0" applyAlignment="1">
      <alignment horizontal="left"/>
    </xf>
    <xf numFmtId="0" fontId="25" fillId="0" borderId="19" xfId="6" applyFont="1" applyBorder="1" applyAlignment="1">
      <alignment horizontal="left" wrapText="1"/>
    </xf>
    <xf numFmtId="0" fontId="2" fillId="0" borderId="0" xfId="3" applyAlignment="1">
      <alignment wrapText="1"/>
    </xf>
    <xf numFmtId="0" fontId="7" fillId="4" borderId="18" xfId="3" applyFont="1" applyFill="1" applyBorder="1" applyAlignment="1" applyProtection="1">
      <alignment horizontal="center"/>
      <protection locked="0"/>
    </xf>
    <xf numFmtId="0" fontId="22" fillId="0" borderId="10" xfId="3" applyFont="1" applyBorder="1" applyAlignment="1">
      <alignment horizontal="center" wrapText="1"/>
    </xf>
    <xf numFmtId="0" fontId="19" fillId="7" borderId="21" xfId="3" applyFont="1" applyFill="1" applyBorder="1" applyAlignment="1">
      <alignment horizontal="left" vertical="center"/>
    </xf>
    <xf numFmtId="0" fontId="2" fillId="7" borderId="24" xfId="3" applyFill="1" applyBorder="1" applyAlignment="1">
      <alignment horizontal="left" vertical="center"/>
    </xf>
    <xf numFmtId="0" fontId="20" fillId="5" borderId="12" xfId="3" applyFont="1" applyFill="1" applyBorder="1" applyAlignment="1">
      <alignment horizontal="center"/>
    </xf>
    <xf numFmtId="0" fontId="20" fillId="5" borderId="13" xfId="3" applyFont="1" applyFill="1" applyBorder="1" applyAlignment="1">
      <alignment horizontal="center"/>
    </xf>
    <xf numFmtId="0" fontId="2" fillId="0" borderId="19" xfId="3" applyBorder="1" applyAlignment="1">
      <alignment horizontal="left"/>
    </xf>
    <xf numFmtId="0" fontId="2" fillId="0" borderId="0" xfId="3" applyAlignment="1">
      <alignment horizontal="left"/>
    </xf>
    <xf numFmtId="0" fontId="7" fillId="3" borderId="13" xfId="0" applyFont="1" applyFill="1" applyBorder="1" applyAlignment="1">
      <alignment horizontal="center" wrapText="1"/>
    </xf>
    <xf numFmtId="0" fontId="7" fillId="3" borderId="15" xfId="0" applyFont="1" applyFill="1" applyBorder="1" applyAlignment="1">
      <alignment horizontal="center" wrapText="1"/>
    </xf>
    <xf numFmtId="0" fontId="15" fillId="0" borderId="0" xfId="3" applyFont="1" applyAlignment="1" applyProtection="1">
      <alignment horizontal="left"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3" fontId="7" fillId="0" borderId="6" xfId="0" applyNumberFormat="1" applyFont="1" applyBorder="1" applyAlignment="1">
      <alignment horizontal="center"/>
    </xf>
    <xf numFmtId="0" fontId="15" fillId="0" borderId="0" xfId="6" applyFont="1" applyAlignment="1">
      <alignment horizontal="center" wrapText="1"/>
    </xf>
    <xf numFmtId="0" fontId="0" fillId="0" borderId="0" xfId="0" applyAlignment="1">
      <alignment wrapText="1"/>
    </xf>
    <xf numFmtId="0" fontId="3" fillId="0" borderId="0" xfId="6" applyFont="1" applyAlignment="1">
      <alignment horizontal="center"/>
    </xf>
    <xf numFmtId="0" fontId="4" fillId="3" borderId="0" xfId="6" applyFont="1" applyFill="1" applyAlignment="1">
      <alignment horizontal="center"/>
    </xf>
    <xf numFmtId="0" fontId="4" fillId="0" borderId="0" xfId="6" applyFont="1" applyAlignment="1">
      <alignment horizontal="center"/>
    </xf>
    <xf numFmtId="0" fontId="34" fillId="0" borderId="0" xfId="6" applyFont="1" applyAlignment="1">
      <alignment horizontal="center" wrapText="1"/>
    </xf>
    <xf numFmtId="0" fontId="0" fillId="0" borderId="0" xfId="0" applyAlignment="1">
      <alignment horizontal="center" wrapText="1"/>
    </xf>
    <xf numFmtId="0" fontId="2" fillId="0" borderId="0" xfId="6" applyFont="1" applyAlignment="1">
      <alignment horizontal="left" wrapText="1"/>
    </xf>
    <xf numFmtId="0" fontId="25" fillId="0" borderId="10" xfId="6" applyFont="1" applyBorder="1" applyAlignment="1">
      <alignment horizontal="left" wrapText="1"/>
    </xf>
    <xf numFmtId="0" fontId="0" fillId="0" borderId="10" xfId="0" applyBorder="1" applyAlignment="1">
      <alignment wrapText="1"/>
    </xf>
    <xf numFmtId="0" fontId="4" fillId="0" borderId="0" xfId="6" applyFont="1" applyAlignment="1">
      <alignment horizontal="left"/>
    </xf>
    <xf numFmtId="0" fontId="25" fillId="0" borderId="70" xfId="6" applyFont="1" applyBorder="1" applyAlignment="1">
      <alignment horizontal="left" wrapText="1"/>
    </xf>
    <xf numFmtId="0" fontId="0" fillId="0" borderId="70" xfId="0" applyBorder="1" applyAlignment="1">
      <alignment wrapText="1"/>
    </xf>
    <xf numFmtId="0" fontId="12" fillId="0" borderId="34" xfId="6" applyFont="1" applyBorder="1" applyAlignment="1">
      <alignment horizontal="center" wrapText="1"/>
    </xf>
    <xf numFmtId="0" fontId="15" fillId="4" borderId="12" xfId="6" applyFont="1" applyFill="1" applyBorder="1" applyAlignment="1" applyProtection="1">
      <alignment horizontal="center"/>
      <protection locked="0"/>
    </xf>
    <xf numFmtId="0" fontId="15" fillId="4" borderId="97" xfId="6" applyFont="1" applyFill="1" applyBorder="1" applyAlignment="1" applyProtection="1">
      <alignment horizontal="center"/>
      <protection locked="0"/>
    </xf>
    <xf numFmtId="0" fontId="15" fillId="4" borderId="67" xfId="6" applyFont="1" applyFill="1" applyBorder="1" applyAlignment="1" applyProtection="1">
      <alignment horizontal="center"/>
      <protection locked="0"/>
    </xf>
    <xf numFmtId="0" fontId="15" fillId="4" borderId="99" xfId="6" applyFont="1" applyFill="1" applyBorder="1" applyAlignment="1" applyProtection="1">
      <alignment horizontal="center"/>
      <protection locked="0"/>
    </xf>
    <xf numFmtId="164" fontId="36" fillId="0" borderId="0" xfId="6" applyNumberFormat="1" applyFont="1" applyAlignment="1">
      <alignment horizontal="left" wrapText="1"/>
    </xf>
    <xf numFmtId="0" fontId="38" fillId="0" borderId="0" xfId="6" applyFont="1" applyAlignment="1">
      <alignment horizontal="left" wrapText="1"/>
    </xf>
    <xf numFmtId="0" fontId="25" fillId="0" borderId="0" xfId="6" applyFont="1" applyAlignment="1">
      <alignment horizontal="left" wrapText="1"/>
    </xf>
    <xf numFmtId="0" fontId="4" fillId="4" borderId="0" xfId="6" applyFont="1" applyFill="1" applyAlignment="1" applyProtection="1">
      <alignment horizontal="center"/>
      <protection locked="0"/>
    </xf>
    <xf numFmtId="0" fontId="36" fillId="0" borderId="0" xfId="6" applyFont="1" applyAlignment="1">
      <alignment horizontal="left" wrapText="1"/>
    </xf>
    <xf numFmtId="0" fontId="2" fillId="0" borderId="0" xfId="3" applyAlignment="1"/>
  </cellXfs>
  <cellStyles count="14">
    <cellStyle name="Comma" xfId="1" builtinId="3"/>
    <cellStyle name="Comma 2" xfId="8" xr:uid="{93499843-342D-42A8-809E-C902C43051A2}"/>
    <cellStyle name="Currency 2" xfId="4" xr:uid="{130A15D6-3C16-4C1B-9231-6AB62D7977B8}"/>
    <cellStyle name="Currency 2 2" xfId="11" xr:uid="{91CE46EA-0FCC-4DCB-9390-E895E1EB651D}"/>
    <cellStyle name="Good" xfId="7" builtinId="26"/>
    <cellStyle name="Normal" xfId="0" builtinId="0"/>
    <cellStyle name="Normal 2 2" xfId="3" xr:uid="{E2E01C0B-72E9-4E75-BB1A-31311C314E46}"/>
    <cellStyle name="Normal 3" xfId="5" xr:uid="{07F5F768-A1BD-468D-9DAE-B58673B6DCA0}"/>
    <cellStyle name="Normal_unit information table" xfId="6" xr:uid="{82259926-E2F6-46D6-9FC7-CD807BA51BDC}"/>
    <cellStyle name="Percent" xfId="2" builtinId="5"/>
    <cellStyle name="Percent 2" xfId="9" xr:uid="{1DEDA7BF-9E5B-4C5B-836F-DA99B0BD6D0D}"/>
    <cellStyle name="Percent 2 2" xfId="12" xr:uid="{78C8584E-5845-4E6D-A38B-D3E233CC4E11}"/>
    <cellStyle name="Percent 3" xfId="13" xr:uid="{1B005CD7-1487-48E9-A4B2-F5474246330D}"/>
    <cellStyle name="Percent 4" xfId="10" xr:uid="{B6101214-107A-4894-8F84-09BCA4DF12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N$15" lockText="1" noThreeD="1"/>
</file>

<file path=xl/ctrlProps/ctrlProp11.xml><?xml version="1.0" encoding="utf-8"?>
<formControlPr xmlns="http://schemas.microsoft.com/office/spreadsheetml/2009/9/main" objectType="CheckBox" fmlaLink="$O$15" lockText="1" noThreeD="1"/>
</file>

<file path=xl/ctrlProps/ctrlProp12.xml><?xml version="1.0" encoding="utf-8"?>
<formControlPr xmlns="http://schemas.microsoft.com/office/spreadsheetml/2009/9/main" objectType="CheckBox" fmlaLink="$P$15" lockText="1" noThreeD="1"/>
</file>

<file path=xl/ctrlProps/ctrlProp13.xml><?xml version="1.0" encoding="utf-8"?>
<formControlPr xmlns="http://schemas.microsoft.com/office/spreadsheetml/2009/9/main" objectType="CheckBox" fmlaLink="$Q$15"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N$16" lockText="1" noThreeD="1"/>
</file>

<file path=xl/ctrlProps/ctrlProp16.xml><?xml version="1.0" encoding="utf-8"?>
<formControlPr xmlns="http://schemas.microsoft.com/office/spreadsheetml/2009/9/main" objectType="CheckBox" fmlaLink="$O$16" lockText="1" noThreeD="1"/>
</file>

<file path=xl/ctrlProps/ctrlProp17.xml><?xml version="1.0" encoding="utf-8"?>
<formControlPr xmlns="http://schemas.microsoft.com/office/spreadsheetml/2009/9/main" objectType="CheckBox" fmlaLink="$P$16" lockText="1" noThreeD="1"/>
</file>

<file path=xl/ctrlProps/ctrlProp18.xml><?xml version="1.0" encoding="utf-8"?>
<formControlPr xmlns="http://schemas.microsoft.com/office/spreadsheetml/2009/9/main" objectType="CheckBox" fmlaLink="$Q$16" lockText="1" noThreeD="1"/>
</file>

<file path=xl/ctrlProps/ctrlProp19.xml><?xml version="1.0" encoding="utf-8"?>
<formControlPr xmlns="http://schemas.microsoft.com/office/spreadsheetml/2009/9/main" objectType="CheckBox" fmlaLink="$N$17"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O$17" lockText="1" noThreeD="1"/>
</file>

<file path=xl/ctrlProps/ctrlProp21.xml><?xml version="1.0" encoding="utf-8"?>
<formControlPr xmlns="http://schemas.microsoft.com/office/spreadsheetml/2009/9/main" objectType="CheckBox" fmlaLink="$P$17" lockText="1" noThreeD="1"/>
</file>

<file path=xl/ctrlProps/ctrlProp22.xml><?xml version="1.0" encoding="utf-8"?>
<formControlPr xmlns="http://schemas.microsoft.com/office/spreadsheetml/2009/9/main" objectType="CheckBox" fmlaLink="$Q$17" lockText="1" noThreeD="1"/>
</file>

<file path=xl/ctrlProps/ctrlProp23.xml><?xml version="1.0" encoding="utf-8"?>
<formControlPr xmlns="http://schemas.microsoft.com/office/spreadsheetml/2009/9/main" objectType="CheckBox" fmlaLink="$N$18" lockText="1" noThreeD="1"/>
</file>

<file path=xl/ctrlProps/ctrlProp24.xml><?xml version="1.0" encoding="utf-8"?>
<formControlPr xmlns="http://schemas.microsoft.com/office/spreadsheetml/2009/9/main" objectType="CheckBox" fmlaLink="$O$18" lockText="1" noThreeD="1"/>
</file>

<file path=xl/ctrlProps/ctrlProp25.xml><?xml version="1.0" encoding="utf-8"?>
<formControlPr xmlns="http://schemas.microsoft.com/office/spreadsheetml/2009/9/main" objectType="CheckBox" fmlaLink="$P$18" lockText="1" noThreeD="1"/>
</file>

<file path=xl/ctrlProps/ctrlProp26.xml><?xml version="1.0" encoding="utf-8"?>
<formControlPr xmlns="http://schemas.microsoft.com/office/spreadsheetml/2009/9/main" objectType="CheckBox" fmlaLink="$Q$18" lockText="1" noThreeD="1"/>
</file>

<file path=xl/ctrlProps/ctrlProp27.xml><?xml version="1.0" encoding="utf-8"?>
<formControlPr xmlns="http://schemas.microsoft.com/office/spreadsheetml/2009/9/main" objectType="CheckBox" fmlaLink="$N$19" lockText="1" noThreeD="1"/>
</file>

<file path=xl/ctrlProps/ctrlProp28.xml><?xml version="1.0" encoding="utf-8"?>
<formControlPr xmlns="http://schemas.microsoft.com/office/spreadsheetml/2009/9/main" objectType="CheckBox" fmlaLink="$O$19" lockText="1" noThreeD="1"/>
</file>

<file path=xl/ctrlProps/ctrlProp29.xml><?xml version="1.0" encoding="utf-8"?>
<formControlPr xmlns="http://schemas.microsoft.com/office/spreadsheetml/2009/9/main" objectType="CheckBox" fmlaLink="$P$1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Q$19" lockText="1" noThreeD="1"/>
</file>

<file path=xl/ctrlProps/ctrlProp31.xml><?xml version="1.0" encoding="utf-8"?>
<formControlPr xmlns="http://schemas.microsoft.com/office/spreadsheetml/2009/9/main" objectType="CheckBox" fmlaLink="$N$20" lockText="1" noThreeD="1"/>
</file>

<file path=xl/ctrlProps/ctrlProp32.xml><?xml version="1.0" encoding="utf-8"?>
<formControlPr xmlns="http://schemas.microsoft.com/office/spreadsheetml/2009/9/main" objectType="CheckBox" fmlaLink="$O$20" lockText="1" noThreeD="1"/>
</file>

<file path=xl/ctrlProps/ctrlProp33.xml><?xml version="1.0" encoding="utf-8"?>
<formControlPr xmlns="http://schemas.microsoft.com/office/spreadsheetml/2009/9/main" objectType="CheckBox" fmlaLink="$P$20" lockText="1" noThreeD="1"/>
</file>

<file path=xl/ctrlProps/ctrlProp34.xml><?xml version="1.0" encoding="utf-8"?>
<formControlPr xmlns="http://schemas.microsoft.com/office/spreadsheetml/2009/9/main" objectType="CheckBox" fmlaLink="$Q$20" lockText="1" noThreeD="1"/>
</file>

<file path=xl/ctrlProps/ctrlProp35.xml><?xml version="1.0" encoding="utf-8"?>
<formControlPr xmlns="http://schemas.microsoft.com/office/spreadsheetml/2009/9/main" objectType="CheckBox" fmlaLink="$N$21" lockText="1" noThreeD="1"/>
</file>

<file path=xl/ctrlProps/ctrlProp36.xml><?xml version="1.0" encoding="utf-8"?>
<formControlPr xmlns="http://schemas.microsoft.com/office/spreadsheetml/2009/9/main" objectType="CheckBox" fmlaLink="$O$21" lockText="1" noThreeD="1"/>
</file>

<file path=xl/ctrlProps/ctrlProp37.xml><?xml version="1.0" encoding="utf-8"?>
<formControlPr xmlns="http://schemas.microsoft.com/office/spreadsheetml/2009/9/main" objectType="CheckBox" fmlaLink="$P$21" lockText="1" noThreeD="1"/>
</file>

<file path=xl/ctrlProps/ctrlProp38.xml><?xml version="1.0" encoding="utf-8"?>
<formControlPr xmlns="http://schemas.microsoft.com/office/spreadsheetml/2009/9/main" objectType="CheckBox" fmlaLink="$Q$21" lockText="1" noThreeD="1"/>
</file>

<file path=xl/ctrlProps/ctrlProp39.xml><?xml version="1.0" encoding="utf-8"?>
<formControlPr xmlns="http://schemas.microsoft.com/office/spreadsheetml/2009/9/main" objectType="CheckBox" fmlaLink="$N$2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22" lockText="1" noThreeD="1"/>
</file>

<file path=xl/ctrlProps/ctrlProp41.xml><?xml version="1.0" encoding="utf-8"?>
<formControlPr xmlns="http://schemas.microsoft.com/office/spreadsheetml/2009/9/main" objectType="CheckBox" fmlaLink="$P$22" lockText="1" noThreeD="1"/>
</file>

<file path=xl/ctrlProps/ctrlProp42.xml><?xml version="1.0" encoding="utf-8"?>
<formControlPr xmlns="http://schemas.microsoft.com/office/spreadsheetml/2009/9/main" objectType="CheckBox" fmlaLink="$Q$22" lockText="1" noThreeD="1"/>
</file>

<file path=xl/ctrlProps/ctrlProp43.xml><?xml version="1.0" encoding="utf-8"?>
<formControlPr xmlns="http://schemas.microsoft.com/office/spreadsheetml/2009/9/main" objectType="CheckBox" fmlaLink="$N$23" lockText="1" noThreeD="1"/>
</file>

<file path=xl/ctrlProps/ctrlProp44.xml><?xml version="1.0" encoding="utf-8"?>
<formControlPr xmlns="http://schemas.microsoft.com/office/spreadsheetml/2009/9/main" objectType="CheckBox" fmlaLink="$O$23" lockText="1" noThreeD="1"/>
</file>

<file path=xl/ctrlProps/ctrlProp45.xml><?xml version="1.0" encoding="utf-8"?>
<formControlPr xmlns="http://schemas.microsoft.com/office/spreadsheetml/2009/9/main" objectType="CheckBox" fmlaLink="$P$23" lockText="1" noThreeD="1"/>
</file>

<file path=xl/ctrlProps/ctrlProp46.xml><?xml version="1.0" encoding="utf-8"?>
<formControlPr xmlns="http://schemas.microsoft.com/office/spreadsheetml/2009/9/main" objectType="CheckBox" fmlaLink="$Q$23" lockText="1" noThreeD="1"/>
</file>

<file path=xl/ctrlProps/ctrlProp47.xml><?xml version="1.0" encoding="utf-8"?>
<formControlPr xmlns="http://schemas.microsoft.com/office/spreadsheetml/2009/9/main" objectType="CheckBox" fmlaLink="$N$24" lockText="1" noThreeD="1"/>
</file>

<file path=xl/ctrlProps/ctrlProp48.xml><?xml version="1.0" encoding="utf-8"?>
<formControlPr xmlns="http://schemas.microsoft.com/office/spreadsheetml/2009/9/main" objectType="CheckBox" fmlaLink="$O$24" lockText="1" noThreeD="1"/>
</file>

<file path=xl/ctrlProps/ctrlProp49.xml><?xml version="1.0" encoding="utf-8"?>
<formControlPr xmlns="http://schemas.microsoft.com/office/spreadsheetml/2009/9/main" objectType="CheckBox" fmlaLink="$P$2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Q$24" lockText="1" noThreeD="1"/>
</file>

<file path=xl/ctrlProps/ctrlProp51.xml><?xml version="1.0" encoding="utf-8"?>
<formControlPr xmlns="http://schemas.microsoft.com/office/spreadsheetml/2009/9/main" objectType="CheckBox" fmlaLink="$N$25" lockText="1" noThreeD="1"/>
</file>

<file path=xl/ctrlProps/ctrlProp52.xml><?xml version="1.0" encoding="utf-8"?>
<formControlPr xmlns="http://schemas.microsoft.com/office/spreadsheetml/2009/9/main" objectType="CheckBox" fmlaLink="$O$25" lockText="1" noThreeD="1"/>
</file>

<file path=xl/ctrlProps/ctrlProp53.xml><?xml version="1.0" encoding="utf-8"?>
<formControlPr xmlns="http://schemas.microsoft.com/office/spreadsheetml/2009/9/main" objectType="CheckBox" fmlaLink="$P$25" lockText="1" noThreeD="1"/>
</file>

<file path=xl/ctrlProps/ctrlProp54.xml><?xml version="1.0" encoding="utf-8"?>
<formControlPr xmlns="http://schemas.microsoft.com/office/spreadsheetml/2009/9/main" objectType="CheckBox" fmlaLink="$Q$25" lockText="1" noThreeD="1"/>
</file>

<file path=xl/ctrlProps/ctrlProp55.xml><?xml version="1.0" encoding="utf-8"?>
<formControlPr xmlns="http://schemas.microsoft.com/office/spreadsheetml/2009/9/main" objectType="CheckBox" fmlaLink="$N$26" lockText="1" noThreeD="1"/>
</file>

<file path=xl/ctrlProps/ctrlProp56.xml><?xml version="1.0" encoding="utf-8"?>
<formControlPr xmlns="http://schemas.microsoft.com/office/spreadsheetml/2009/9/main" objectType="CheckBox" fmlaLink="$O$26" lockText="1" noThreeD="1"/>
</file>

<file path=xl/ctrlProps/ctrlProp57.xml><?xml version="1.0" encoding="utf-8"?>
<formControlPr xmlns="http://schemas.microsoft.com/office/spreadsheetml/2009/9/main" objectType="CheckBox" fmlaLink="$P$26" lockText="1" noThreeD="1"/>
</file>

<file path=xl/ctrlProps/ctrlProp58.xml><?xml version="1.0" encoding="utf-8"?>
<formControlPr xmlns="http://schemas.microsoft.com/office/spreadsheetml/2009/9/main" objectType="CheckBox" fmlaLink="$Q$26" lockText="1" noThreeD="1"/>
</file>

<file path=xl/ctrlProps/ctrlProp59.xml><?xml version="1.0" encoding="utf-8"?>
<formControlPr xmlns="http://schemas.microsoft.com/office/spreadsheetml/2009/9/main" objectType="CheckBox" fmlaLink="$Q$1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R$15" lockText="1" noThreeD="1"/>
</file>

<file path=xl/ctrlProps/ctrlProp61.xml><?xml version="1.0" encoding="utf-8"?>
<formControlPr xmlns="http://schemas.microsoft.com/office/spreadsheetml/2009/9/main" objectType="CheckBox" fmlaLink="$R$16" lockText="1" noThreeD="1"/>
</file>

<file path=xl/ctrlProps/ctrlProp62.xml><?xml version="1.0" encoding="utf-8"?>
<formControlPr xmlns="http://schemas.microsoft.com/office/spreadsheetml/2009/9/main" objectType="CheckBox" fmlaLink="$R$17" lockText="1" noThreeD="1"/>
</file>

<file path=xl/ctrlProps/ctrlProp63.xml><?xml version="1.0" encoding="utf-8"?>
<formControlPr xmlns="http://schemas.microsoft.com/office/spreadsheetml/2009/9/main" objectType="CheckBox" fmlaLink="$R$18" lockText="1" noThreeD="1"/>
</file>

<file path=xl/ctrlProps/ctrlProp64.xml><?xml version="1.0" encoding="utf-8"?>
<formControlPr xmlns="http://schemas.microsoft.com/office/spreadsheetml/2009/9/main" objectType="CheckBox" fmlaLink="$R$19" lockText="1" noThreeD="1"/>
</file>

<file path=xl/ctrlProps/ctrlProp65.xml><?xml version="1.0" encoding="utf-8"?>
<formControlPr xmlns="http://schemas.microsoft.com/office/spreadsheetml/2009/9/main" objectType="CheckBox" fmlaLink="$R$20" lockText="1" noThreeD="1"/>
</file>

<file path=xl/ctrlProps/ctrlProp66.xml><?xml version="1.0" encoding="utf-8"?>
<formControlPr xmlns="http://schemas.microsoft.com/office/spreadsheetml/2009/9/main" objectType="CheckBox" fmlaLink="$R$21" lockText="1" noThreeD="1"/>
</file>

<file path=xl/ctrlProps/ctrlProp67.xml><?xml version="1.0" encoding="utf-8"?>
<formControlPr xmlns="http://schemas.microsoft.com/office/spreadsheetml/2009/9/main" objectType="CheckBox" fmlaLink="$R$22" lockText="1" noThreeD="1"/>
</file>

<file path=xl/ctrlProps/ctrlProp68.xml><?xml version="1.0" encoding="utf-8"?>
<formControlPr xmlns="http://schemas.microsoft.com/office/spreadsheetml/2009/9/main" objectType="CheckBox" fmlaLink="$R$23" lockText="1" noThreeD="1"/>
</file>

<file path=xl/ctrlProps/ctrlProp69.xml><?xml version="1.0" encoding="utf-8"?>
<formControlPr xmlns="http://schemas.microsoft.com/office/spreadsheetml/2009/9/main" objectType="CheckBox" fmlaLink="$R$24"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R$25" lockText="1" noThreeD="1"/>
</file>

<file path=xl/ctrlProps/ctrlProp71.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2255520</xdr:colOff>
          <xdr:row>21</xdr:row>
          <xdr:rowOff>342900</xdr:rowOff>
        </xdr:from>
        <xdr:to>
          <xdr:col>2</xdr:col>
          <xdr:colOff>335280</xdr:colOff>
          <xdr:row>23</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21</xdr:row>
          <xdr:rowOff>342900</xdr:rowOff>
        </xdr:from>
        <xdr:to>
          <xdr:col>4</xdr:col>
          <xdr:colOff>266700</xdr:colOff>
          <xdr:row>23</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342900</xdr:rowOff>
        </xdr:from>
        <xdr:to>
          <xdr:col>2</xdr:col>
          <xdr:colOff>228600</xdr:colOff>
          <xdr:row>24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868680</xdr:colOff>
          <xdr:row>22</xdr:row>
          <xdr:rowOff>342900</xdr:rowOff>
        </xdr:from>
        <xdr:to>
          <xdr:col>4</xdr:col>
          <xdr:colOff>266700</xdr:colOff>
          <xdr:row>24</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2255520</xdr:colOff>
          <xdr:row>23</xdr:row>
          <xdr:rowOff>342900</xdr:rowOff>
        </xdr:from>
        <xdr:to>
          <xdr:col>2</xdr:col>
          <xdr:colOff>335280</xdr:colOff>
          <xdr:row>24</xdr:row>
          <xdr:rowOff>160020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342900</xdr:rowOff>
        </xdr:from>
        <xdr:to>
          <xdr:col>2</xdr:col>
          <xdr:colOff>228600</xdr:colOff>
          <xdr:row>24</xdr:row>
          <xdr:rowOff>160020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228600</xdr:colOff>
          <xdr:row>23</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1</xdr:col>
          <xdr:colOff>228600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43</xdr:row>
          <xdr:rowOff>457200</xdr:rowOff>
        </xdr:from>
        <xdr:to>
          <xdr:col>1</xdr:col>
          <xdr:colOff>236220</xdr:colOff>
          <xdr:row>44</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14</xdr:row>
          <xdr:rowOff>38100</xdr:rowOff>
        </xdr:from>
        <xdr:to>
          <xdr:col>5</xdr:col>
          <xdr:colOff>335280</xdr:colOff>
          <xdr:row>14</xdr:row>
          <xdr:rowOff>144780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3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335280</xdr:colOff>
          <xdr:row>14</xdr:row>
          <xdr:rowOff>144780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3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38100</xdr:rowOff>
        </xdr:from>
        <xdr:to>
          <xdr:col>7</xdr:col>
          <xdr:colOff>335280</xdr:colOff>
          <xdr:row>14</xdr:row>
          <xdr:rowOff>144780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3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38100</xdr:rowOff>
        </xdr:from>
        <xdr:to>
          <xdr:col>8</xdr:col>
          <xdr:colOff>335280</xdr:colOff>
          <xdr:row>14</xdr:row>
          <xdr:rowOff>144780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3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335280</xdr:colOff>
          <xdr:row>15</xdr:row>
          <xdr:rowOff>144780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3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335280</xdr:colOff>
          <xdr:row>15</xdr:row>
          <xdr:rowOff>144780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3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38100</xdr:rowOff>
        </xdr:from>
        <xdr:to>
          <xdr:col>6</xdr:col>
          <xdr:colOff>335280</xdr:colOff>
          <xdr:row>15</xdr:row>
          <xdr:rowOff>144780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3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335280</xdr:colOff>
          <xdr:row>15</xdr:row>
          <xdr:rowOff>144780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3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38100</xdr:rowOff>
        </xdr:from>
        <xdr:to>
          <xdr:col>8</xdr:col>
          <xdr:colOff>335280</xdr:colOff>
          <xdr:row>15</xdr:row>
          <xdr:rowOff>144780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3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38100</xdr:rowOff>
        </xdr:from>
        <xdr:to>
          <xdr:col>5</xdr:col>
          <xdr:colOff>335280</xdr:colOff>
          <xdr:row>16</xdr:row>
          <xdr:rowOff>144780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3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38100</xdr:rowOff>
        </xdr:from>
        <xdr:to>
          <xdr:col>6</xdr:col>
          <xdr:colOff>335280</xdr:colOff>
          <xdr:row>16</xdr:row>
          <xdr:rowOff>144780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3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335280</xdr:colOff>
          <xdr:row>16</xdr:row>
          <xdr:rowOff>144780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3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38100</xdr:rowOff>
        </xdr:from>
        <xdr:to>
          <xdr:col>8</xdr:col>
          <xdr:colOff>335280</xdr:colOff>
          <xdr:row>16</xdr:row>
          <xdr:rowOff>144780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3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335280</xdr:colOff>
          <xdr:row>17</xdr:row>
          <xdr:rowOff>144780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3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38100</xdr:rowOff>
        </xdr:from>
        <xdr:to>
          <xdr:col>6</xdr:col>
          <xdr:colOff>335280</xdr:colOff>
          <xdr:row>17</xdr:row>
          <xdr:rowOff>144780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3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335280</xdr:colOff>
          <xdr:row>17</xdr:row>
          <xdr:rowOff>144780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3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38100</xdr:rowOff>
        </xdr:from>
        <xdr:to>
          <xdr:col>8</xdr:col>
          <xdr:colOff>335280</xdr:colOff>
          <xdr:row>17</xdr:row>
          <xdr:rowOff>144780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3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38100</xdr:rowOff>
        </xdr:from>
        <xdr:to>
          <xdr:col>5</xdr:col>
          <xdr:colOff>335280</xdr:colOff>
          <xdr:row>18</xdr:row>
          <xdr:rowOff>144780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3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38100</xdr:rowOff>
        </xdr:from>
        <xdr:to>
          <xdr:col>6</xdr:col>
          <xdr:colOff>335280</xdr:colOff>
          <xdr:row>18</xdr:row>
          <xdr:rowOff>144780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3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38100</xdr:rowOff>
        </xdr:from>
        <xdr:to>
          <xdr:col>7</xdr:col>
          <xdr:colOff>335280</xdr:colOff>
          <xdr:row>18</xdr:row>
          <xdr:rowOff>144780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3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38100</xdr:rowOff>
        </xdr:from>
        <xdr:to>
          <xdr:col>8</xdr:col>
          <xdr:colOff>335280</xdr:colOff>
          <xdr:row>18</xdr:row>
          <xdr:rowOff>144780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3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38100</xdr:rowOff>
        </xdr:from>
        <xdr:to>
          <xdr:col>5</xdr:col>
          <xdr:colOff>335280</xdr:colOff>
          <xdr:row>19</xdr:row>
          <xdr:rowOff>144780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3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38100</xdr:rowOff>
        </xdr:from>
        <xdr:to>
          <xdr:col>6</xdr:col>
          <xdr:colOff>335280</xdr:colOff>
          <xdr:row>19</xdr:row>
          <xdr:rowOff>144780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3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38100</xdr:rowOff>
        </xdr:from>
        <xdr:to>
          <xdr:col>7</xdr:col>
          <xdr:colOff>335280</xdr:colOff>
          <xdr:row>19</xdr:row>
          <xdr:rowOff>144780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3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38100</xdr:rowOff>
        </xdr:from>
        <xdr:to>
          <xdr:col>8</xdr:col>
          <xdr:colOff>335280</xdr:colOff>
          <xdr:row>19</xdr:row>
          <xdr:rowOff>144780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3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38100</xdr:rowOff>
        </xdr:from>
        <xdr:to>
          <xdr:col>5</xdr:col>
          <xdr:colOff>335280</xdr:colOff>
          <xdr:row>20</xdr:row>
          <xdr:rowOff>144780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3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38100</xdr:rowOff>
        </xdr:from>
        <xdr:to>
          <xdr:col>6</xdr:col>
          <xdr:colOff>335280</xdr:colOff>
          <xdr:row>20</xdr:row>
          <xdr:rowOff>144780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3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38100</xdr:rowOff>
        </xdr:from>
        <xdr:to>
          <xdr:col>7</xdr:col>
          <xdr:colOff>335280</xdr:colOff>
          <xdr:row>20</xdr:row>
          <xdr:rowOff>144780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3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38100</xdr:rowOff>
        </xdr:from>
        <xdr:to>
          <xdr:col>8</xdr:col>
          <xdr:colOff>335280</xdr:colOff>
          <xdr:row>20</xdr:row>
          <xdr:rowOff>144780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3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38100</xdr:rowOff>
        </xdr:from>
        <xdr:to>
          <xdr:col>5</xdr:col>
          <xdr:colOff>335280</xdr:colOff>
          <xdr:row>21</xdr:row>
          <xdr:rowOff>144780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3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38100</xdr:rowOff>
        </xdr:from>
        <xdr:to>
          <xdr:col>6</xdr:col>
          <xdr:colOff>335280</xdr:colOff>
          <xdr:row>21</xdr:row>
          <xdr:rowOff>144780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3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38100</xdr:rowOff>
        </xdr:from>
        <xdr:to>
          <xdr:col>7</xdr:col>
          <xdr:colOff>335280</xdr:colOff>
          <xdr:row>21</xdr:row>
          <xdr:rowOff>144780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3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38100</xdr:rowOff>
        </xdr:from>
        <xdr:to>
          <xdr:col>8</xdr:col>
          <xdr:colOff>335280</xdr:colOff>
          <xdr:row>21</xdr:row>
          <xdr:rowOff>144780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3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38100</xdr:rowOff>
        </xdr:from>
        <xdr:to>
          <xdr:col>5</xdr:col>
          <xdr:colOff>335280</xdr:colOff>
          <xdr:row>22</xdr:row>
          <xdr:rowOff>144780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3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38100</xdr:rowOff>
        </xdr:from>
        <xdr:to>
          <xdr:col>6</xdr:col>
          <xdr:colOff>335280</xdr:colOff>
          <xdr:row>22</xdr:row>
          <xdr:rowOff>144780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3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38100</xdr:rowOff>
        </xdr:from>
        <xdr:to>
          <xdr:col>7</xdr:col>
          <xdr:colOff>335280</xdr:colOff>
          <xdr:row>22</xdr:row>
          <xdr:rowOff>144780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3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38100</xdr:rowOff>
        </xdr:from>
        <xdr:to>
          <xdr:col>8</xdr:col>
          <xdr:colOff>335280</xdr:colOff>
          <xdr:row>22</xdr:row>
          <xdr:rowOff>144780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3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38100</xdr:rowOff>
        </xdr:from>
        <xdr:to>
          <xdr:col>5</xdr:col>
          <xdr:colOff>335280</xdr:colOff>
          <xdr:row>23</xdr:row>
          <xdr:rowOff>144780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3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38100</xdr:rowOff>
        </xdr:from>
        <xdr:to>
          <xdr:col>6</xdr:col>
          <xdr:colOff>335280</xdr:colOff>
          <xdr:row>23</xdr:row>
          <xdr:rowOff>144780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3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38100</xdr:rowOff>
        </xdr:from>
        <xdr:to>
          <xdr:col>7</xdr:col>
          <xdr:colOff>335280</xdr:colOff>
          <xdr:row>23</xdr:row>
          <xdr:rowOff>144780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3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38100</xdr:rowOff>
        </xdr:from>
        <xdr:to>
          <xdr:col>8</xdr:col>
          <xdr:colOff>335280</xdr:colOff>
          <xdr:row>23</xdr:row>
          <xdr:rowOff>144780</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3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38100</xdr:rowOff>
        </xdr:from>
        <xdr:to>
          <xdr:col>5</xdr:col>
          <xdr:colOff>335280</xdr:colOff>
          <xdr:row>24</xdr:row>
          <xdr:rowOff>144780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3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38100</xdr:rowOff>
        </xdr:from>
        <xdr:to>
          <xdr:col>6</xdr:col>
          <xdr:colOff>335280</xdr:colOff>
          <xdr:row>24</xdr:row>
          <xdr:rowOff>144780</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3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38100</xdr:rowOff>
        </xdr:from>
        <xdr:to>
          <xdr:col>7</xdr:col>
          <xdr:colOff>335280</xdr:colOff>
          <xdr:row>24</xdr:row>
          <xdr:rowOff>144780</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3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38100</xdr:rowOff>
        </xdr:from>
        <xdr:to>
          <xdr:col>8</xdr:col>
          <xdr:colOff>335280</xdr:colOff>
          <xdr:row>24</xdr:row>
          <xdr:rowOff>144780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3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38100</xdr:rowOff>
        </xdr:from>
        <xdr:to>
          <xdr:col>5</xdr:col>
          <xdr:colOff>335280</xdr:colOff>
          <xdr:row>25</xdr:row>
          <xdr:rowOff>144780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3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38100</xdr:rowOff>
        </xdr:from>
        <xdr:to>
          <xdr:col>6</xdr:col>
          <xdr:colOff>335280</xdr:colOff>
          <xdr:row>25</xdr:row>
          <xdr:rowOff>144780</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3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38100</xdr:rowOff>
        </xdr:from>
        <xdr:to>
          <xdr:col>7</xdr:col>
          <xdr:colOff>335280</xdr:colOff>
          <xdr:row>25</xdr:row>
          <xdr:rowOff>144780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3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38100</xdr:rowOff>
        </xdr:from>
        <xdr:to>
          <xdr:col>8</xdr:col>
          <xdr:colOff>335280</xdr:colOff>
          <xdr:row>25</xdr:row>
          <xdr:rowOff>144780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3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335280</xdr:colOff>
          <xdr:row>14</xdr:row>
          <xdr:rowOff>144780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3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335280</xdr:colOff>
          <xdr:row>14</xdr:row>
          <xdr:rowOff>144780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3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335280</xdr:colOff>
          <xdr:row>15</xdr:row>
          <xdr:rowOff>144780</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3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335280</xdr:colOff>
          <xdr:row>16</xdr:row>
          <xdr:rowOff>144780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3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38100</xdr:rowOff>
        </xdr:from>
        <xdr:to>
          <xdr:col>9</xdr:col>
          <xdr:colOff>335280</xdr:colOff>
          <xdr:row>17</xdr:row>
          <xdr:rowOff>144780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3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38100</xdr:rowOff>
        </xdr:from>
        <xdr:to>
          <xdr:col>9</xdr:col>
          <xdr:colOff>335280</xdr:colOff>
          <xdr:row>18</xdr:row>
          <xdr:rowOff>144780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3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38100</xdr:rowOff>
        </xdr:from>
        <xdr:to>
          <xdr:col>9</xdr:col>
          <xdr:colOff>335280</xdr:colOff>
          <xdr:row>19</xdr:row>
          <xdr:rowOff>144780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3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38100</xdr:rowOff>
        </xdr:from>
        <xdr:to>
          <xdr:col>9</xdr:col>
          <xdr:colOff>335280</xdr:colOff>
          <xdr:row>20</xdr:row>
          <xdr:rowOff>144780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3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38100</xdr:rowOff>
        </xdr:from>
        <xdr:to>
          <xdr:col>9</xdr:col>
          <xdr:colOff>335280</xdr:colOff>
          <xdr:row>21</xdr:row>
          <xdr:rowOff>144780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3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38100</xdr:rowOff>
        </xdr:from>
        <xdr:to>
          <xdr:col>9</xdr:col>
          <xdr:colOff>335280</xdr:colOff>
          <xdr:row>22</xdr:row>
          <xdr:rowOff>144780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3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38100</xdr:rowOff>
        </xdr:from>
        <xdr:to>
          <xdr:col>9</xdr:col>
          <xdr:colOff>335280</xdr:colOff>
          <xdr:row>23</xdr:row>
          <xdr:rowOff>144780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3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38100</xdr:rowOff>
        </xdr:from>
        <xdr:to>
          <xdr:col>9</xdr:col>
          <xdr:colOff>335280</xdr:colOff>
          <xdr:row>24</xdr:row>
          <xdr:rowOff>144780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3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38100</xdr:rowOff>
        </xdr:from>
        <xdr:to>
          <xdr:col>9</xdr:col>
          <xdr:colOff>335280</xdr:colOff>
          <xdr:row>25</xdr:row>
          <xdr:rowOff>144780</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3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9" Type="http://schemas.openxmlformats.org/officeDocument/2006/relationships/ctrlProp" Target="../ctrlProps/ctrlProp46.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63" Type="http://schemas.openxmlformats.org/officeDocument/2006/relationships/ctrlProp" Target="../ctrlProps/ctrlProp70.xml"/><Relationship Id="rId7" Type="http://schemas.openxmlformats.org/officeDocument/2006/relationships/ctrlProp" Target="../ctrlProps/ctrlProp14.xml"/><Relationship Id="rId2" Type="http://schemas.openxmlformats.org/officeDocument/2006/relationships/vmlDrawing" Target="../drawings/vmlDrawing3.v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8" Type="http://schemas.openxmlformats.org/officeDocument/2006/relationships/ctrlProp" Target="../ctrlProps/ctrlProp65.xml"/><Relationship Id="rId5" Type="http://schemas.openxmlformats.org/officeDocument/2006/relationships/ctrlProp" Target="../ctrlProps/ctrlProp12.xml"/><Relationship Id="rId61" Type="http://schemas.openxmlformats.org/officeDocument/2006/relationships/ctrlProp" Target="../ctrlProps/ctrlProp68.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ctrlProp" Target="../ctrlProps/ctrlProp10.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1" Type="http://schemas.openxmlformats.org/officeDocument/2006/relationships/drawing" Target="../drawings/drawing2.xml"/><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22CEC-DBF0-4171-A215-6BB8D6199DCB}">
  <dimension ref="A1:E32"/>
  <sheetViews>
    <sheetView workbookViewId="0">
      <selection activeCell="C42" sqref="C42"/>
    </sheetView>
  </sheetViews>
  <sheetFormatPr defaultRowHeight="14.45"/>
  <cols>
    <col min="1" max="1" width="57" customWidth="1"/>
    <col min="2" max="3" width="13.7109375" customWidth="1"/>
    <col min="4" max="5" width="12.7109375" customWidth="1"/>
  </cols>
  <sheetData>
    <row r="1" spans="1:5">
      <c r="A1" s="697" t="s">
        <v>0</v>
      </c>
      <c r="B1" s="697"/>
      <c r="C1" s="697"/>
      <c r="D1" s="697"/>
      <c r="E1" s="695"/>
    </row>
    <row r="2" spans="1:5" ht="15.6">
      <c r="A2" s="581"/>
      <c r="B2" s="695"/>
      <c r="C2" s="695"/>
      <c r="D2" s="695"/>
      <c r="E2" s="644"/>
    </row>
    <row r="3" spans="1:5" ht="16.149999999999999" thickBot="1">
      <c r="A3" s="645" t="s">
        <v>1</v>
      </c>
      <c r="B3" s="695"/>
      <c r="C3" s="695"/>
      <c r="D3" s="695"/>
      <c r="E3" s="644"/>
    </row>
    <row r="4" spans="1:5" ht="16.899999999999999" thickBot="1">
      <c r="A4" s="646"/>
      <c r="B4" s="695"/>
      <c r="C4" s="695"/>
      <c r="D4" s="695"/>
      <c r="E4" s="644"/>
    </row>
    <row r="5" spans="1:5" ht="16.149999999999999" thickBot="1">
      <c r="A5" s="695"/>
      <c r="B5" s="698" t="s">
        <v>2</v>
      </c>
      <c r="C5" s="699"/>
      <c r="D5" s="698" t="s">
        <v>3</v>
      </c>
      <c r="E5" s="699"/>
    </row>
    <row r="6" spans="1:5" ht="18" thickBot="1">
      <c r="A6" s="647"/>
      <c r="B6" s="648" t="s">
        <v>4</v>
      </c>
      <c r="C6" s="649" t="s">
        <v>5</v>
      </c>
      <c r="D6" s="650" t="s">
        <v>4</v>
      </c>
      <c r="E6" s="650" t="s">
        <v>5</v>
      </c>
    </row>
    <row r="7" spans="1:5" ht="16.149999999999999" thickBot="1">
      <c r="A7" s="651" t="s">
        <v>6</v>
      </c>
      <c r="B7" s="680">
        <f>SUM(B8:B10)</f>
        <v>43</v>
      </c>
      <c r="C7" s="653">
        <f>SUM(C8:C10)</f>
        <v>43</v>
      </c>
      <c r="D7" s="653">
        <f>SUM(D8:D10)</f>
        <v>0</v>
      </c>
      <c r="E7" s="653">
        <f t="shared" ref="E7" si="0">SUM(E8:E10)</f>
        <v>0</v>
      </c>
    </row>
    <row r="8" spans="1:5" ht="15.6">
      <c r="A8" s="654" t="s">
        <v>7</v>
      </c>
      <c r="B8" s="616">
        <v>8</v>
      </c>
      <c r="C8" s="617">
        <v>8</v>
      </c>
      <c r="D8" s="637"/>
      <c r="E8" s="637"/>
    </row>
    <row r="9" spans="1:5" ht="15.6">
      <c r="A9" s="655" t="s">
        <v>8</v>
      </c>
      <c r="B9" s="618">
        <v>15</v>
      </c>
      <c r="C9" s="619">
        <v>15</v>
      </c>
      <c r="D9" s="638"/>
      <c r="E9" s="638"/>
    </row>
    <row r="10" spans="1:5" ht="16.149999999999999" thickBot="1">
      <c r="A10" s="656" t="s">
        <v>9</v>
      </c>
      <c r="B10" s="620">
        <v>20</v>
      </c>
      <c r="C10" s="621">
        <v>20</v>
      </c>
      <c r="D10" s="639"/>
      <c r="E10" s="639"/>
    </row>
    <row r="11" spans="1:5" ht="16.149999999999999" thickBot="1">
      <c r="A11" s="657" t="s">
        <v>10</v>
      </c>
      <c r="B11" s="652">
        <f>SUM(B12:B17)</f>
        <v>26</v>
      </c>
      <c r="C11" s="653">
        <f>SUM(C12:C17)</f>
        <v>26</v>
      </c>
      <c r="D11" s="658">
        <f>SUM(D12:D17)</f>
        <v>0</v>
      </c>
      <c r="E11" s="658">
        <f>SUM(E12:E17)</f>
        <v>0</v>
      </c>
    </row>
    <row r="12" spans="1:5" ht="15.6">
      <c r="A12" s="655" t="s">
        <v>11</v>
      </c>
      <c r="B12" s="624">
        <v>8</v>
      </c>
      <c r="C12" s="625">
        <v>8</v>
      </c>
      <c r="D12" s="638"/>
      <c r="E12" s="638"/>
    </row>
    <row r="13" spans="1:5" ht="15.6">
      <c r="A13" s="655" t="s">
        <v>12</v>
      </c>
      <c r="B13" s="624">
        <v>7</v>
      </c>
      <c r="C13" s="625">
        <v>7</v>
      </c>
      <c r="D13" s="638"/>
      <c r="E13" s="638"/>
    </row>
    <row r="14" spans="1:5" ht="15.6">
      <c r="A14" s="655" t="s">
        <v>13</v>
      </c>
      <c r="B14" s="624">
        <v>5</v>
      </c>
      <c r="C14" s="625">
        <v>5</v>
      </c>
      <c r="D14" s="638"/>
      <c r="E14" s="638"/>
    </row>
    <row r="15" spans="1:5" ht="15.6">
      <c r="A15" s="656" t="s">
        <v>14</v>
      </c>
      <c r="B15" s="626">
        <v>2</v>
      </c>
      <c r="C15" s="627">
        <v>2</v>
      </c>
      <c r="D15" s="638"/>
      <c r="E15" s="638"/>
    </row>
    <row r="16" spans="1:5" ht="15.6">
      <c r="A16" s="656" t="s">
        <v>15</v>
      </c>
      <c r="B16" s="626">
        <v>2</v>
      </c>
      <c r="C16" s="627">
        <v>2</v>
      </c>
      <c r="D16" s="638"/>
      <c r="E16" s="638"/>
    </row>
    <row r="17" spans="1:5" ht="16.149999999999999" thickBot="1">
      <c r="A17" s="656" t="s">
        <v>16</v>
      </c>
      <c r="B17" s="626">
        <v>2</v>
      </c>
      <c r="C17" s="627">
        <v>2</v>
      </c>
      <c r="D17" s="638"/>
      <c r="E17" s="638"/>
    </row>
    <row r="18" spans="1:5" ht="16.149999999999999" thickBot="1">
      <c r="A18" s="651" t="s">
        <v>17</v>
      </c>
      <c r="B18" s="652">
        <f>SUM(B19:B22)</f>
        <v>25</v>
      </c>
      <c r="C18" s="653">
        <f>SUM(C19:C22)</f>
        <v>14</v>
      </c>
      <c r="D18" s="658">
        <f>SUM(D19:D22)</f>
        <v>0</v>
      </c>
      <c r="E18" s="658">
        <f t="shared" ref="E18" si="1">SUM(E19:E22)</f>
        <v>0</v>
      </c>
    </row>
    <row r="19" spans="1:5" ht="15.6">
      <c r="A19" s="654" t="s">
        <v>18</v>
      </c>
      <c r="B19" s="622">
        <v>5</v>
      </c>
      <c r="C19" s="623">
        <v>5</v>
      </c>
      <c r="D19" s="637"/>
      <c r="E19" s="637"/>
    </row>
    <row r="20" spans="1:5" ht="15.6">
      <c r="A20" s="655" t="s">
        <v>19</v>
      </c>
      <c r="B20" s="622">
        <v>5</v>
      </c>
      <c r="C20" s="623">
        <v>9</v>
      </c>
      <c r="D20" s="637"/>
      <c r="E20" s="637"/>
    </row>
    <row r="21" spans="1:5" ht="15.6">
      <c r="A21" s="655" t="s">
        <v>20</v>
      </c>
      <c r="B21" s="624">
        <v>5</v>
      </c>
      <c r="C21" s="625" t="s">
        <v>21</v>
      </c>
      <c r="D21" s="637"/>
      <c r="E21" s="641"/>
    </row>
    <row r="22" spans="1:5" ht="31.9" thickBot="1">
      <c r="A22" s="656" t="s">
        <v>22</v>
      </c>
      <c r="B22" s="626">
        <v>10</v>
      </c>
      <c r="C22" s="627" t="s">
        <v>21</v>
      </c>
      <c r="D22" s="637"/>
      <c r="E22" s="642"/>
    </row>
    <row r="23" spans="1:5" ht="16.149999999999999" thickBot="1">
      <c r="A23" s="651" t="s">
        <v>23</v>
      </c>
      <c r="B23" s="652">
        <f>SUM(B24:B28)</f>
        <v>49</v>
      </c>
      <c r="C23" s="653">
        <f>SUM(C24:C28)</f>
        <v>34</v>
      </c>
      <c r="D23" s="659">
        <f>SUM(D24:D28)</f>
        <v>0</v>
      </c>
      <c r="E23" s="659">
        <f t="shared" ref="E23" si="2">SUM(E24:E28)</f>
        <v>0</v>
      </c>
    </row>
    <row r="24" spans="1:5" ht="15.6">
      <c r="A24" s="654" t="s">
        <v>24</v>
      </c>
      <c r="B24" s="622">
        <v>10</v>
      </c>
      <c r="C24" s="623">
        <v>10</v>
      </c>
      <c r="D24" s="637"/>
      <c r="E24" s="637"/>
    </row>
    <row r="25" spans="1:5" ht="15.6">
      <c r="A25" s="655" t="s">
        <v>25</v>
      </c>
      <c r="B25" s="624">
        <v>8</v>
      </c>
      <c r="C25" s="625">
        <v>8</v>
      </c>
      <c r="D25" s="637"/>
      <c r="E25" s="637"/>
    </row>
    <row r="26" spans="1:5" ht="15.6">
      <c r="A26" s="655" t="s">
        <v>26</v>
      </c>
      <c r="B26" s="624">
        <v>6</v>
      </c>
      <c r="C26" s="625">
        <v>6</v>
      </c>
      <c r="D26" s="637"/>
      <c r="E26" s="637"/>
    </row>
    <row r="27" spans="1:5" ht="15.6">
      <c r="A27" s="655" t="s">
        <v>27</v>
      </c>
      <c r="B27" s="624">
        <v>3</v>
      </c>
      <c r="C27" s="625">
        <v>2</v>
      </c>
      <c r="D27" s="637"/>
      <c r="E27" s="638"/>
    </row>
    <row r="28" spans="1:5" ht="16.149999999999999" thickBot="1">
      <c r="A28" s="655" t="s">
        <v>28</v>
      </c>
      <c r="B28" s="631">
        <v>22</v>
      </c>
      <c r="C28" s="632">
        <v>8</v>
      </c>
      <c r="D28" s="637"/>
      <c r="E28" s="638"/>
    </row>
    <row r="29" spans="1:5" ht="31.9" thickBot="1">
      <c r="A29" s="657" t="s">
        <v>29</v>
      </c>
      <c r="B29" s="628">
        <v>-10</v>
      </c>
      <c r="C29" s="629">
        <v>-10</v>
      </c>
      <c r="D29" s="640"/>
      <c r="E29" s="640"/>
    </row>
    <row r="30" spans="1:5" ht="16.149999999999999" thickBot="1">
      <c r="A30" s="660" t="s">
        <v>30</v>
      </c>
      <c r="B30" s="661">
        <f>SUM(B7,B11,B18,B23)</f>
        <v>143</v>
      </c>
      <c r="C30" s="661">
        <f>C7+C11+C18+C23</f>
        <v>117</v>
      </c>
      <c r="D30" s="681">
        <f>SUM(D7,D11,D18,D23,D29)</f>
        <v>0</v>
      </c>
      <c r="E30" s="681">
        <f>SUM(E7,E11,E18,E23,E29)</f>
        <v>0</v>
      </c>
    </row>
    <row r="31" spans="1:5" ht="15.6">
      <c r="A31" s="662" t="s">
        <v>31</v>
      </c>
      <c r="B31" s="695"/>
      <c r="C31" s="695"/>
      <c r="D31" s="630">
        <f>D30/B30</f>
        <v>0</v>
      </c>
      <c r="E31" s="663"/>
    </row>
    <row r="32" spans="1:5" ht="15.6">
      <c r="A32" s="662" t="s">
        <v>32</v>
      </c>
      <c r="B32" s="695"/>
      <c r="C32" s="695"/>
      <c r="D32" s="643"/>
      <c r="E32" s="630">
        <f>E30/C30</f>
        <v>0</v>
      </c>
    </row>
  </sheetData>
  <mergeCells count="3">
    <mergeCell ref="A1:D1"/>
    <mergeCell ref="B5:C5"/>
    <mergeCell ref="D5:E5"/>
  </mergeCells>
  <dataValidations count="6">
    <dataValidation type="whole" allowBlank="1" showInputMessage="1" showErrorMessage="1" sqref="D8:E8" xr:uid="{0EF9DBB8-F87B-44D7-92A0-F99D297B93D6}">
      <formula1>0</formula1>
      <formula2>8</formula2>
    </dataValidation>
    <dataValidation type="whole" allowBlank="1" showInputMessage="1" showErrorMessage="1" sqref="D9:E9" xr:uid="{0FD84E95-CA1D-4FC5-842B-A06781DA1F76}">
      <formula1>0</formula1>
      <formula2>15</formula2>
    </dataValidation>
    <dataValidation type="whole" allowBlank="1" showInputMessage="1" showErrorMessage="1" sqref="D10:E10" xr:uid="{B06804BB-1787-421E-BE81-6A208C376220}">
      <formula1>0</formula1>
      <formula2>20</formula2>
    </dataValidation>
    <dataValidation type="whole" allowBlank="1" showInputMessage="1" showErrorMessage="1" sqref="D12:E17" xr:uid="{7B3E8525-0571-4F3A-B8BC-273F005A84B7}">
      <formula1>0</formula1>
      <formula2>C12</formula2>
    </dataValidation>
    <dataValidation type="whole" allowBlank="1" showInputMessage="1" showErrorMessage="1" sqref="D19:D22 E19:E20 D24:E28" xr:uid="{00A84776-EA4D-41FA-8367-7E78E283BD10}">
      <formula1>0</formula1>
      <formula2>B19</formula2>
    </dataValidation>
    <dataValidation type="whole" allowBlank="1" showInputMessage="1" showErrorMessage="1" sqref="D29" xr:uid="{C09B562D-497C-42F7-9A5C-BA39B5B36816}">
      <formula1>-10</formula1>
      <formula2>-10</formula2>
    </dataValidation>
  </dataValidations>
  <pageMargins left="0.7" right="0.7" top="0.75" bottom="0.75" header="0.3" footer="0.3"/>
  <pageSetup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D98A-9E45-4A23-BF04-2EFC7B1ED1B3}">
  <dimension ref="A1:N54"/>
  <sheetViews>
    <sheetView workbookViewId="0">
      <selection activeCell="C11" sqref="C11"/>
    </sheetView>
  </sheetViews>
  <sheetFormatPr defaultRowHeight="14.45"/>
  <cols>
    <col min="1" max="1" width="22.85546875" customWidth="1"/>
    <col min="6" max="6" width="11.28515625" customWidth="1"/>
    <col min="7" max="7" width="10.7109375" customWidth="1"/>
    <col min="8" max="8" width="10.28515625" customWidth="1"/>
    <col min="9" max="9" width="9.7109375" customWidth="1"/>
    <col min="10" max="10" width="10" customWidth="1"/>
    <col min="11" max="11" width="11.42578125" customWidth="1"/>
    <col min="12" max="12" width="11.5703125" customWidth="1"/>
    <col min="13" max="13" width="13" customWidth="1"/>
    <col min="14" max="14" width="11" customWidth="1"/>
  </cols>
  <sheetData>
    <row r="1" spans="1:14">
      <c r="A1" s="811" t="s">
        <v>498</v>
      </c>
      <c r="B1" s="811"/>
      <c r="C1" s="811"/>
      <c r="D1" s="811"/>
      <c r="E1" s="811"/>
      <c r="F1" s="811"/>
      <c r="G1" s="811"/>
      <c r="H1" s="811"/>
      <c r="I1" s="811"/>
      <c r="J1" s="811"/>
      <c r="K1" s="343"/>
      <c r="L1" s="343"/>
      <c r="M1" s="343"/>
      <c r="N1" s="343"/>
    </row>
    <row r="2" spans="1:14">
      <c r="A2" s="812"/>
      <c r="B2" s="812"/>
      <c r="C2" s="812"/>
      <c r="D2" s="812"/>
      <c r="E2" s="812"/>
      <c r="F2" s="812"/>
      <c r="G2" s="812"/>
      <c r="H2" s="812"/>
      <c r="I2" s="812"/>
      <c r="J2" s="812"/>
      <c r="K2" s="343"/>
      <c r="L2" s="343"/>
      <c r="M2" s="343"/>
      <c r="N2" s="343"/>
    </row>
    <row r="3" spans="1:14">
      <c r="A3" s="813" t="s">
        <v>499</v>
      </c>
      <c r="B3" s="813"/>
      <c r="C3" s="813"/>
      <c r="D3" s="813"/>
      <c r="E3" s="813"/>
      <c r="F3" s="813"/>
      <c r="G3" s="813"/>
      <c r="H3" s="813"/>
      <c r="I3" s="813"/>
      <c r="J3" s="813"/>
      <c r="K3" s="344"/>
      <c r="L3" s="344"/>
      <c r="M3" s="344"/>
      <c r="N3" s="344"/>
    </row>
    <row r="4" spans="1:14" ht="15.6">
      <c r="A4" s="345" t="s">
        <v>500</v>
      </c>
      <c r="B4" s="346"/>
      <c r="C4" s="347"/>
      <c r="D4" s="347"/>
      <c r="E4" s="347"/>
      <c r="F4" s="347"/>
      <c r="G4" s="347"/>
      <c r="H4" s="347"/>
      <c r="I4" s="347"/>
      <c r="J4" s="347"/>
      <c r="K4" s="344"/>
      <c r="L4" s="344"/>
      <c r="M4" s="344"/>
      <c r="N4" s="344"/>
    </row>
    <row r="5" spans="1:14" ht="15.6">
      <c r="A5" s="345"/>
      <c r="B5" s="346"/>
      <c r="C5" s="347"/>
      <c r="D5" s="347"/>
      <c r="E5" s="347"/>
      <c r="F5" s="347"/>
      <c r="G5" s="347"/>
      <c r="H5" s="347"/>
      <c r="I5" s="347"/>
      <c r="J5" s="347"/>
      <c r="K5" s="344"/>
      <c r="L5" s="344"/>
      <c r="M5" s="344"/>
      <c r="N5" s="344"/>
    </row>
    <row r="6" spans="1:14" ht="15" thickBot="1">
      <c r="A6" s="691" t="s">
        <v>501</v>
      </c>
      <c r="B6" s="343"/>
      <c r="C6" s="343"/>
      <c r="D6" s="343"/>
      <c r="E6" s="343"/>
      <c r="F6" s="343"/>
      <c r="G6" s="343"/>
      <c r="H6" s="343"/>
      <c r="I6" s="343"/>
      <c r="J6" s="343"/>
      <c r="K6" s="343"/>
      <c r="L6" s="343"/>
      <c r="M6" s="343"/>
      <c r="N6" s="343"/>
    </row>
    <row r="7" spans="1:14" ht="73.150000000000006" thickBot="1">
      <c r="A7" s="348" t="s">
        <v>502</v>
      </c>
      <c r="B7" s="349" t="s">
        <v>503</v>
      </c>
      <c r="C7" s="349" t="s">
        <v>504</v>
      </c>
      <c r="D7" s="349" t="s">
        <v>505</v>
      </c>
      <c r="E7" s="350" t="s">
        <v>506</v>
      </c>
      <c r="F7" s="349" t="s">
        <v>507</v>
      </c>
      <c r="G7" s="349" t="s">
        <v>508</v>
      </c>
      <c r="H7" s="349" t="s">
        <v>509</v>
      </c>
      <c r="I7" s="349" t="s">
        <v>510</v>
      </c>
      <c r="J7" s="349" t="s">
        <v>511</v>
      </c>
      <c r="K7" s="350" t="s">
        <v>512</v>
      </c>
      <c r="L7" s="349" t="s">
        <v>513</v>
      </c>
      <c r="M7" s="350" t="s">
        <v>514</v>
      </c>
      <c r="N7" s="350" t="s">
        <v>515</v>
      </c>
    </row>
    <row r="8" spans="1:14">
      <c r="A8" s="351"/>
      <c r="B8" s="352"/>
      <c r="C8" s="353"/>
      <c r="D8" s="354"/>
      <c r="E8" s="355"/>
      <c r="F8" s="586"/>
      <c r="G8" s="356"/>
      <c r="H8" s="356"/>
      <c r="I8" s="357">
        <f>F8+H8</f>
        <v>0</v>
      </c>
      <c r="J8" s="358">
        <f t="shared" ref="J8:J20" si="0">(F8+H8)*B8</f>
        <v>0</v>
      </c>
      <c r="K8" s="359"/>
      <c r="L8" s="360">
        <f t="shared" ref="L8:L20" si="1">F8+H8+K8</f>
        <v>0</v>
      </c>
      <c r="M8" s="361"/>
      <c r="N8" s="361"/>
    </row>
    <row r="9" spans="1:14">
      <c r="A9" s="362"/>
      <c r="B9" s="584"/>
      <c r="C9" s="363"/>
      <c r="D9" s="364"/>
      <c r="E9" s="365"/>
      <c r="F9" s="366"/>
      <c r="G9" s="590"/>
      <c r="H9" s="590"/>
      <c r="I9" s="367">
        <f t="shared" ref="I9:I20" si="2">F9+H9</f>
        <v>0</v>
      </c>
      <c r="J9" s="358">
        <f t="shared" si="0"/>
        <v>0</v>
      </c>
      <c r="K9" s="368"/>
      <c r="L9" s="360">
        <f t="shared" si="1"/>
        <v>0</v>
      </c>
      <c r="M9" s="361"/>
      <c r="N9" s="369"/>
    </row>
    <row r="10" spans="1:14">
      <c r="A10" s="362"/>
      <c r="B10" s="584"/>
      <c r="C10" s="363"/>
      <c r="D10" s="364"/>
      <c r="E10" s="365"/>
      <c r="F10" s="366"/>
      <c r="G10" s="590"/>
      <c r="H10" s="590"/>
      <c r="I10" s="367">
        <f t="shared" si="2"/>
        <v>0</v>
      </c>
      <c r="J10" s="358">
        <f t="shared" si="0"/>
        <v>0</v>
      </c>
      <c r="K10" s="368"/>
      <c r="L10" s="360">
        <f t="shared" si="1"/>
        <v>0</v>
      </c>
      <c r="M10" s="370"/>
      <c r="N10" s="370"/>
    </row>
    <row r="11" spans="1:14">
      <c r="A11" s="362"/>
      <c r="B11" s="584"/>
      <c r="C11" s="363"/>
      <c r="D11" s="364"/>
      <c r="E11" s="365"/>
      <c r="F11" s="366"/>
      <c r="G11" s="590"/>
      <c r="H11" s="590"/>
      <c r="I11" s="367">
        <f t="shared" si="2"/>
        <v>0</v>
      </c>
      <c r="J11" s="358">
        <f t="shared" si="0"/>
        <v>0</v>
      </c>
      <c r="K11" s="368"/>
      <c r="L11" s="360">
        <f t="shared" si="1"/>
        <v>0</v>
      </c>
      <c r="M11" s="370"/>
      <c r="N11" s="370"/>
    </row>
    <row r="12" spans="1:14">
      <c r="A12" s="362"/>
      <c r="B12" s="584"/>
      <c r="C12" s="363"/>
      <c r="D12" s="364"/>
      <c r="E12" s="365"/>
      <c r="F12" s="366"/>
      <c r="G12" s="590"/>
      <c r="H12" s="590"/>
      <c r="I12" s="367">
        <f t="shared" si="2"/>
        <v>0</v>
      </c>
      <c r="J12" s="358">
        <f t="shared" si="0"/>
        <v>0</v>
      </c>
      <c r="K12" s="368"/>
      <c r="L12" s="360">
        <f t="shared" si="1"/>
        <v>0</v>
      </c>
      <c r="M12" s="370"/>
      <c r="N12" s="370"/>
    </row>
    <row r="13" spans="1:14">
      <c r="A13" s="362"/>
      <c r="B13" s="584"/>
      <c r="C13" s="363"/>
      <c r="D13" s="364"/>
      <c r="E13" s="365"/>
      <c r="F13" s="366"/>
      <c r="G13" s="590"/>
      <c r="H13" s="590"/>
      <c r="I13" s="367">
        <f t="shared" si="2"/>
        <v>0</v>
      </c>
      <c r="J13" s="358">
        <f t="shared" si="0"/>
        <v>0</v>
      </c>
      <c r="K13" s="368"/>
      <c r="L13" s="360">
        <f t="shared" si="1"/>
        <v>0</v>
      </c>
      <c r="M13" s="370"/>
      <c r="N13" s="370"/>
    </row>
    <row r="14" spans="1:14">
      <c r="A14" s="362"/>
      <c r="B14" s="584"/>
      <c r="C14" s="363"/>
      <c r="D14" s="364"/>
      <c r="E14" s="365"/>
      <c r="F14" s="366"/>
      <c r="G14" s="590"/>
      <c r="H14" s="590"/>
      <c r="I14" s="367">
        <f t="shared" si="2"/>
        <v>0</v>
      </c>
      <c r="J14" s="358">
        <f t="shared" si="0"/>
        <v>0</v>
      </c>
      <c r="K14" s="368"/>
      <c r="L14" s="360">
        <f t="shared" si="1"/>
        <v>0</v>
      </c>
      <c r="M14" s="370"/>
      <c r="N14" s="370"/>
    </row>
    <row r="15" spans="1:14">
      <c r="A15" s="362"/>
      <c r="B15" s="584"/>
      <c r="C15" s="363"/>
      <c r="D15" s="364"/>
      <c r="E15" s="365"/>
      <c r="F15" s="366"/>
      <c r="G15" s="590"/>
      <c r="H15" s="590"/>
      <c r="I15" s="367">
        <f t="shared" si="2"/>
        <v>0</v>
      </c>
      <c r="J15" s="358">
        <f t="shared" si="0"/>
        <v>0</v>
      </c>
      <c r="K15" s="368"/>
      <c r="L15" s="360">
        <f t="shared" si="1"/>
        <v>0</v>
      </c>
      <c r="M15" s="370"/>
      <c r="N15" s="370"/>
    </row>
    <row r="16" spans="1:14">
      <c r="A16" s="362"/>
      <c r="B16" s="584"/>
      <c r="C16" s="363"/>
      <c r="D16" s="364"/>
      <c r="E16" s="365"/>
      <c r="F16" s="366"/>
      <c r="G16" s="590"/>
      <c r="H16" s="590"/>
      <c r="I16" s="367">
        <f t="shared" si="2"/>
        <v>0</v>
      </c>
      <c r="J16" s="358">
        <f t="shared" si="0"/>
        <v>0</v>
      </c>
      <c r="K16" s="368"/>
      <c r="L16" s="360">
        <f t="shared" si="1"/>
        <v>0</v>
      </c>
      <c r="M16" s="370"/>
      <c r="N16" s="370"/>
    </row>
    <row r="17" spans="1:14">
      <c r="A17" s="371"/>
      <c r="B17" s="590"/>
      <c r="C17" s="363"/>
      <c r="D17" s="364"/>
      <c r="E17" s="365"/>
      <c r="F17" s="366"/>
      <c r="G17" s="590"/>
      <c r="H17" s="590"/>
      <c r="I17" s="367">
        <f t="shared" si="2"/>
        <v>0</v>
      </c>
      <c r="J17" s="358">
        <f t="shared" si="0"/>
        <v>0</v>
      </c>
      <c r="K17" s="368"/>
      <c r="L17" s="360">
        <f t="shared" si="1"/>
        <v>0</v>
      </c>
      <c r="M17" s="370"/>
      <c r="N17" s="370"/>
    </row>
    <row r="18" spans="1:14">
      <c r="A18" s="372"/>
      <c r="B18" s="590"/>
      <c r="C18" s="363"/>
      <c r="D18" s="364"/>
      <c r="E18" s="365"/>
      <c r="F18" s="366"/>
      <c r="G18" s="584"/>
      <c r="H18" s="584"/>
      <c r="I18" s="367">
        <f t="shared" si="2"/>
        <v>0</v>
      </c>
      <c r="J18" s="358">
        <f t="shared" si="0"/>
        <v>0</v>
      </c>
      <c r="K18" s="368"/>
      <c r="L18" s="360">
        <f t="shared" si="1"/>
        <v>0</v>
      </c>
      <c r="M18" s="370"/>
      <c r="N18" s="370"/>
    </row>
    <row r="19" spans="1:14">
      <c r="A19" s="371"/>
      <c r="B19" s="590"/>
      <c r="C19" s="363"/>
      <c r="D19" s="364"/>
      <c r="E19" s="365"/>
      <c r="F19" s="366"/>
      <c r="G19" s="584"/>
      <c r="H19" s="584"/>
      <c r="I19" s="367">
        <f t="shared" si="2"/>
        <v>0</v>
      </c>
      <c r="J19" s="358">
        <f t="shared" si="0"/>
        <v>0</v>
      </c>
      <c r="K19" s="368"/>
      <c r="L19" s="360">
        <f t="shared" si="1"/>
        <v>0</v>
      </c>
      <c r="M19" s="370"/>
      <c r="N19" s="370"/>
    </row>
    <row r="20" spans="1:14" ht="15" thickBot="1">
      <c r="A20" s="373"/>
      <c r="B20" s="596"/>
      <c r="C20" s="374"/>
      <c r="D20" s="375"/>
      <c r="E20" s="376"/>
      <c r="F20" s="377"/>
      <c r="G20" s="596"/>
      <c r="H20" s="596"/>
      <c r="I20" s="378">
        <f t="shared" si="2"/>
        <v>0</v>
      </c>
      <c r="J20" s="379">
        <f t="shared" si="0"/>
        <v>0</v>
      </c>
      <c r="K20" s="596"/>
      <c r="L20" s="380">
        <f t="shared" si="1"/>
        <v>0</v>
      </c>
      <c r="M20" s="381"/>
      <c r="N20" s="381"/>
    </row>
    <row r="21" spans="1:14" ht="15.6" thickTop="1" thickBot="1">
      <c r="A21" s="382" t="s">
        <v>516</v>
      </c>
      <c r="B21" s="383">
        <f>SUM(B8:B20)</f>
        <v>0</v>
      </c>
      <c r="C21" s="384"/>
      <c r="D21" s="384"/>
      <c r="E21" s="385"/>
      <c r="F21" s="386"/>
      <c r="G21" s="387"/>
      <c r="H21" s="388"/>
      <c r="I21" s="389" t="s">
        <v>517</v>
      </c>
      <c r="J21" s="390">
        <f>SUM(J8:J20)</f>
        <v>0</v>
      </c>
      <c r="K21" s="814"/>
      <c r="L21" s="814"/>
      <c r="M21" s="343"/>
      <c r="N21" s="343"/>
    </row>
    <row r="22" spans="1:14" ht="15" thickTop="1">
      <c r="A22" s="344"/>
      <c r="B22" s="391"/>
      <c r="C22" s="344"/>
      <c r="D22" s="344"/>
      <c r="E22" s="392"/>
      <c r="F22" s="393"/>
      <c r="G22" s="393"/>
      <c r="H22" s="393"/>
      <c r="I22" s="393"/>
      <c r="J22" s="393"/>
      <c r="K22" s="815"/>
      <c r="L22" s="815"/>
      <c r="M22" s="343"/>
      <c r="N22" s="343"/>
    </row>
    <row r="23" spans="1:14" ht="15" thickBot="1">
      <c r="A23" s="691" t="s">
        <v>518</v>
      </c>
      <c r="B23" s="391"/>
      <c r="C23" s="344"/>
      <c r="D23" s="344"/>
      <c r="E23" s="392"/>
      <c r="F23" s="393"/>
      <c r="G23" s="393"/>
      <c r="H23" s="393"/>
      <c r="I23" s="393"/>
      <c r="J23" s="393"/>
      <c r="K23" s="815"/>
      <c r="L23" s="815"/>
      <c r="M23" s="343"/>
      <c r="N23" s="343"/>
    </row>
    <row r="24" spans="1:14" ht="37.9" thickTop="1" thickBot="1">
      <c r="A24" s="394" t="s">
        <v>502</v>
      </c>
      <c r="B24" s="395" t="s">
        <v>252</v>
      </c>
      <c r="C24" s="396" t="s">
        <v>519</v>
      </c>
      <c r="D24" s="396" t="s">
        <v>505</v>
      </c>
      <c r="E24" s="397"/>
      <c r="F24" s="398"/>
      <c r="G24" s="399"/>
      <c r="H24" s="399"/>
      <c r="I24" s="400" t="s">
        <v>520</v>
      </c>
      <c r="J24" s="401" t="s">
        <v>521</v>
      </c>
      <c r="K24" s="809"/>
      <c r="L24" s="809"/>
      <c r="M24" s="343"/>
      <c r="N24" s="343"/>
    </row>
    <row r="25" spans="1:14">
      <c r="A25" s="402"/>
      <c r="B25" s="403"/>
      <c r="C25" s="404"/>
      <c r="D25" s="403"/>
      <c r="E25" s="405"/>
      <c r="F25" s="406"/>
      <c r="G25" s="406"/>
      <c r="H25" s="406"/>
      <c r="I25" s="407"/>
      <c r="J25" s="408">
        <f>I25*B25</f>
        <v>0</v>
      </c>
      <c r="K25" s="809"/>
      <c r="L25" s="809"/>
      <c r="M25" s="343"/>
      <c r="N25" s="343"/>
    </row>
    <row r="26" spans="1:14">
      <c r="A26" s="409"/>
      <c r="B26" s="410"/>
      <c r="C26" s="411"/>
      <c r="D26" s="410"/>
      <c r="E26" s="405"/>
      <c r="F26" s="406"/>
      <c r="G26" s="406"/>
      <c r="H26" s="406"/>
      <c r="I26" s="412"/>
      <c r="J26" s="413">
        <f>I26*B26</f>
        <v>0</v>
      </c>
      <c r="K26" s="809"/>
      <c r="L26" s="809"/>
      <c r="M26" s="343"/>
      <c r="N26" s="343"/>
    </row>
    <row r="27" spans="1:14" ht="15" thickBot="1">
      <c r="A27" s="414"/>
      <c r="B27" s="415"/>
      <c r="C27" s="416"/>
      <c r="D27" s="415"/>
      <c r="E27" s="417"/>
      <c r="F27" s="418"/>
      <c r="G27" s="418"/>
      <c r="H27" s="418"/>
      <c r="I27" s="419"/>
      <c r="J27" s="420">
        <f>I27*B27</f>
        <v>0</v>
      </c>
      <c r="K27" s="809"/>
      <c r="L27" s="809"/>
      <c r="M27" s="343"/>
      <c r="N27" s="343"/>
    </row>
    <row r="28" spans="1:14" ht="15" thickBot="1">
      <c r="A28" s="421" t="s">
        <v>516</v>
      </c>
      <c r="B28" s="422">
        <f>SUM(B25:B27)</f>
        <v>0</v>
      </c>
      <c r="C28" s="423"/>
      <c r="D28" s="424"/>
      <c r="E28" s="425"/>
      <c r="F28" s="426"/>
      <c r="G28" s="387"/>
      <c r="H28" s="426"/>
      <c r="I28" s="427" t="s">
        <v>517</v>
      </c>
      <c r="J28" s="428">
        <f>SUM(J25:J27)</f>
        <v>0</v>
      </c>
      <c r="K28" s="809"/>
      <c r="L28" s="809"/>
      <c r="M28" s="343"/>
      <c r="N28" s="343"/>
    </row>
    <row r="29" spans="1:14" ht="15" thickTop="1">
      <c r="A29" s="344"/>
      <c r="B29" s="343"/>
      <c r="C29" s="343"/>
      <c r="D29" s="343"/>
      <c r="E29" s="343"/>
      <c r="F29" s="343"/>
      <c r="G29" s="343"/>
      <c r="H29" s="343"/>
      <c r="I29" s="343"/>
      <c r="J29" s="343"/>
      <c r="K29" s="809"/>
      <c r="L29" s="809"/>
      <c r="M29" s="343"/>
      <c r="N29" s="343"/>
    </row>
    <row r="30" spans="1:14" ht="15" thickBot="1">
      <c r="A30" s="691" t="s">
        <v>522</v>
      </c>
      <c r="B30" s="343"/>
      <c r="C30" s="343"/>
      <c r="D30" s="343"/>
      <c r="E30" s="343"/>
      <c r="F30" s="343"/>
      <c r="G30" s="343"/>
      <c r="H30" s="343"/>
      <c r="I30" s="343"/>
      <c r="J30" s="343"/>
      <c r="K30" s="809"/>
      <c r="L30" s="809"/>
      <c r="M30" s="343"/>
      <c r="N30" s="343"/>
    </row>
    <row r="31" spans="1:14" ht="37.9" thickTop="1" thickBot="1">
      <c r="A31" s="394"/>
      <c r="B31" s="395" t="s">
        <v>252</v>
      </c>
      <c r="C31" s="396" t="s">
        <v>519</v>
      </c>
      <c r="D31" s="429" t="s">
        <v>505</v>
      </c>
      <c r="E31" s="397"/>
      <c r="F31" s="398"/>
      <c r="G31" s="399"/>
      <c r="H31" s="430"/>
      <c r="I31" s="400" t="s">
        <v>520</v>
      </c>
      <c r="J31" s="401" t="s">
        <v>523</v>
      </c>
      <c r="K31" s="810"/>
      <c r="L31" s="810"/>
      <c r="M31" s="343"/>
      <c r="N31" s="343"/>
    </row>
    <row r="32" spans="1:14">
      <c r="A32" s="402"/>
      <c r="B32" s="403"/>
      <c r="C32" s="431"/>
      <c r="D32" s="432"/>
      <c r="E32" s="405"/>
      <c r="F32" s="406"/>
      <c r="G32" s="406"/>
      <c r="H32" s="433"/>
      <c r="I32" s="407"/>
      <c r="J32" s="434">
        <f>I32*B32</f>
        <v>0</v>
      </c>
      <c r="K32" s="343"/>
      <c r="L32" s="343"/>
      <c r="M32" s="343"/>
      <c r="N32" s="343"/>
    </row>
    <row r="33" spans="1:14">
      <c r="A33" s="409"/>
      <c r="B33" s="410"/>
      <c r="C33" s="411"/>
      <c r="D33" s="370"/>
      <c r="E33" s="405"/>
      <c r="F33" s="406"/>
      <c r="G33" s="406"/>
      <c r="H33" s="433"/>
      <c r="I33" s="412"/>
      <c r="J33" s="435">
        <f>I33*B33</f>
        <v>0</v>
      </c>
      <c r="K33" s="343"/>
      <c r="L33" s="343"/>
      <c r="M33" s="343"/>
      <c r="N33" s="343"/>
    </row>
    <row r="34" spans="1:14" ht="15" thickBot="1">
      <c r="A34" s="414"/>
      <c r="B34" s="415"/>
      <c r="C34" s="416"/>
      <c r="D34" s="436"/>
      <c r="E34" s="437"/>
      <c r="F34" s="438"/>
      <c r="G34" s="438"/>
      <c r="H34" s="439"/>
      <c r="I34" s="419"/>
      <c r="J34" s="440">
        <f>I34*B34</f>
        <v>0</v>
      </c>
      <c r="K34" s="343"/>
      <c r="L34" s="343"/>
      <c r="M34" s="343"/>
      <c r="N34" s="343"/>
    </row>
    <row r="35" spans="1:14" ht="15" thickBot="1">
      <c r="A35" s="441" t="s">
        <v>516</v>
      </c>
      <c r="B35" s="422">
        <f>SUM(B32:B34)</f>
        <v>0</v>
      </c>
      <c r="C35" s="426"/>
      <c r="D35" s="423"/>
      <c r="E35" s="426"/>
      <c r="F35" s="426"/>
      <c r="G35" s="387"/>
      <c r="H35" s="426"/>
      <c r="I35" s="427" t="s">
        <v>517</v>
      </c>
      <c r="J35" s="428">
        <f>SUM(J32:J34)</f>
        <v>0</v>
      </c>
      <c r="K35" s="343"/>
      <c r="L35" s="343"/>
      <c r="M35" s="343"/>
      <c r="N35" s="343"/>
    </row>
    <row r="36" spans="1:14" ht="15" thickTop="1">
      <c r="A36" s="442"/>
      <c r="B36" s="443"/>
      <c r="C36" s="343"/>
      <c r="D36" s="343"/>
      <c r="E36" s="343"/>
      <c r="F36" s="343"/>
      <c r="G36" s="442"/>
      <c r="H36" s="343"/>
      <c r="I36" s="442"/>
      <c r="J36" s="442"/>
      <c r="K36" s="343"/>
      <c r="L36" s="343"/>
      <c r="M36" s="343"/>
      <c r="N36" s="343"/>
    </row>
    <row r="37" spans="1:14" ht="15" thickBot="1">
      <c r="A37" s="691" t="s">
        <v>524</v>
      </c>
      <c r="B37" s="343"/>
      <c r="C37" s="343"/>
      <c r="D37" s="343"/>
      <c r="E37" s="343"/>
      <c r="F37" s="343"/>
      <c r="G37" s="343"/>
      <c r="H37" s="343"/>
      <c r="I37" s="343"/>
      <c r="J37" s="343"/>
      <c r="K37" s="343"/>
      <c r="L37" s="444" t="s">
        <v>525</v>
      </c>
      <c r="M37" s="444"/>
      <c r="N37" s="691"/>
    </row>
    <row r="38" spans="1:14" ht="54" thickTop="1">
      <c r="A38" s="817"/>
      <c r="B38" s="818"/>
      <c r="C38" s="818"/>
      <c r="D38" s="818"/>
      <c r="E38" s="818"/>
      <c r="F38" s="692"/>
      <c r="G38" s="692"/>
      <c r="H38" s="692"/>
      <c r="I38" s="692"/>
      <c r="J38" s="692"/>
      <c r="K38" s="343"/>
      <c r="L38" s="445" t="s">
        <v>526</v>
      </c>
      <c r="M38" s="446">
        <f>J35+J28+J21</f>
        <v>0</v>
      </c>
      <c r="N38" s="447"/>
    </row>
    <row r="39" spans="1:14">
      <c r="A39" s="448">
        <f>SUM(B35,B28,B21)</f>
        <v>0</v>
      </c>
      <c r="B39" s="449" t="s">
        <v>527</v>
      </c>
      <c r="C39" s="450"/>
      <c r="D39" s="450"/>
      <c r="E39" s="451" t="s">
        <v>528</v>
      </c>
      <c r="F39" s="343"/>
      <c r="G39" s="343"/>
      <c r="H39" s="343"/>
      <c r="I39" s="343"/>
      <c r="J39" s="343"/>
      <c r="K39" s="343"/>
      <c r="L39" s="452"/>
      <c r="M39" s="453"/>
      <c r="N39" s="454"/>
    </row>
    <row r="40" spans="1:14">
      <c r="A40" s="455"/>
      <c r="B40" s="450"/>
      <c r="C40" s="456"/>
      <c r="D40" s="457" t="s">
        <v>529</v>
      </c>
      <c r="E40" s="458" t="e">
        <f>SUMPRODUCT((A8:A20=30)*(B8:B20))/B21</f>
        <v>#DIV/0!</v>
      </c>
      <c r="F40" s="343"/>
      <c r="G40" s="343"/>
      <c r="H40" s="343"/>
      <c r="I40" s="343"/>
      <c r="J40" s="343"/>
      <c r="K40" s="343"/>
      <c r="L40" s="459"/>
      <c r="M40" s="460" t="s">
        <v>530</v>
      </c>
      <c r="N40" s="461"/>
    </row>
    <row r="41" spans="1:14">
      <c r="A41" s="455"/>
      <c r="B41" s="450"/>
      <c r="C41" s="450"/>
      <c r="D41" s="457" t="s">
        <v>531</v>
      </c>
      <c r="E41" s="458" t="e">
        <f>SUMPRODUCT((A8:A20=60)*(B8:B20))/B21</f>
        <v>#DIV/0!</v>
      </c>
      <c r="F41" s="343"/>
      <c r="G41" s="343"/>
      <c r="H41" s="343"/>
      <c r="I41" s="343"/>
      <c r="J41" s="343"/>
      <c r="K41" s="343"/>
      <c r="L41" s="450"/>
      <c r="M41" s="462"/>
      <c r="N41" s="463"/>
    </row>
    <row r="42" spans="1:14">
      <c r="A42" s="343"/>
      <c r="B42" s="343"/>
      <c r="C42" s="343"/>
      <c r="D42" s="343"/>
      <c r="E42" s="464"/>
      <c r="F42" s="343"/>
      <c r="G42" s="465"/>
      <c r="H42" s="465"/>
      <c r="I42" s="465"/>
      <c r="J42" s="465"/>
      <c r="K42" s="692"/>
      <c r="L42" s="466"/>
      <c r="M42" s="467"/>
      <c r="N42" s="468"/>
    </row>
    <row r="43" spans="1:14">
      <c r="A43" s="691" t="s">
        <v>532</v>
      </c>
      <c r="B43" s="343"/>
      <c r="C43" s="343"/>
      <c r="D43" s="343"/>
      <c r="E43" s="464"/>
      <c r="F43" s="819" t="s">
        <v>533</v>
      </c>
      <c r="G43" s="819"/>
      <c r="H43" s="819"/>
      <c r="I43" s="819"/>
      <c r="J43" s="691"/>
      <c r="K43" s="692"/>
      <c r="L43" s="469"/>
      <c r="M43" s="470"/>
      <c r="N43" s="471"/>
    </row>
    <row r="44" spans="1:14" ht="30.6" customHeight="1" thickBot="1">
      <c r="A44" s="820" t="s">
        <v>534</v>
      </c>
      <c r="B44" s="821"/>
      <c r="C44" s="821"/>
      <c r="D44" s="343"/>
      <c r="E44" s="464"/>
      <c r="H44" s="33"/>
      <c r="I44" s="33"/>
      <c r="K44" s="692"/>
      <c r="L44" s="822" t="s">
        <v>535</v>
      </c>
      <c r="M44" s="470"/>
      <c r="N44" s="471"/>
    </row>
    <row r="45" spans="1:14" ht="37.15" thickTop="1" thickBot="1">
      <c r="A45" s="472"/>
      <c r="B45" s="473" t="s">
        <v>439</v>
      </c>
      <c r="C45" s="474" t="s">
        <v>536</v>
      </c>
      <c r="D45" s="343"/>
      <c r="E45" s="464"/>
      <c r="F45" s="475" t="s">
        <v>537</v>
      </c>
      <c r="G45" s="475" t="s">
        <v>252</v>
      </c>
      <c r="H45" s="476" t="s">
        <v>538</v>
      </c>
      <c r="I45" s="476" t="s">
        <v>539</v>
      </c>
      <c r="J45" s="475"/>
      <c r="K45" s="692"/>
      <c r="L45" s="822"/>
      <c r="M45" s="477">
        <f>M38*12</f>
        <v>0</v>
      </c>
      <c r="N45" s="471"/>
    </row>
    <row r="46" spans="1:14" ht="15.6" thickTop="1" thickBot="1">
      <c r="A46" s="478" t="s">
        <v>540</v>
      </c>
      <c r="B46" s="584"/>
      <c r="C46" s="593"/>
      <c r="D46" s="343"/>
      <c r="E46" s="464"/>
      <c r="F46" s="479" t="s">
        <v>541</v>
      </c>
      <c r="G46" s="480"/>
      <c r="H46" s="481"/>
      <c r="I46" s="482"/>
      <c r="J46" s="483"/>
      <c r="K46" s="692"/>
      <c r="L46" s="484"/>
      <c r="M46" s="485"/>
      <c r="N46" s="471"/>
    </row>
    <row r="47" spans="1:14" ht="15" thickTop="1">
      <c r="A47" s="478" t="s">
        <v>542</v>
      </c>
      <c r="B47" s="584"/>
      <c r="C47" s="593"/>
      <c r="D47" s="343"/>
      <c r="E47" s="464"/>
      <c r="F47" s="478" t="s">
        <v>543</v>
      </c>
      <c r="G47" s="486">
        <f>SUMPRODUCT((C8:C20="0")*(B8:B20))</f>
        <v>0</v>
      </c>
      <c r="H47" s="487">
        <f>SUMPRODUCT((C8:C20="0")*(N8:N20))</f>
        <v>0</v>
      </c>
      <c r="I47" s="488">
        <f>SUMPRODUCT((C8:C20="0")*(O8:O20))</f>
        <v>0</v>
      </c>
      <c r="J47" s="468"/>
      <c r="K47" s="343"/>
      <c r="L47" s="343"/>
      <c r="M47" s="343"/>
      <c r="N47" s="343"/>
    </row>
    <row r="48" spans="1:14">
      <c r="A48" s="478" t="s">
        <v>544</v>
      </c>
      <c r="B48" s="584"/>
      <c r="C48" s="593"/>
      <c r="D48" s="343"/>
      <c r="E48" s="464"/>
      <c r="F48" s="478" t="s">
        <v>545</v>
      </c>
      <c r="G48" s="486">
        <f>SUMPRODUCT((C8:C20="1")*(B8:B20))</f>
        <v>0</v>
      </c>
      <c r="H48" s="487">
        <f>SUMPRODUCT((C8:C20="1")*(N8:N20))</f>
        <v>0</v>
      </c>
      <c r="I48" s="488">
        <f>SUMPRODUCT((C8:C20="1")*(O8:O20))</f>
        <v>0</v>
      </c>
      <c r="J48" s="468"/>
      <c r="K48" s="343"/>
      <c r="L48" s="343"/>
      <c r="M48" s="343"/>
      <c r="N48" s="343"/>
    </row>
    <row r="49" spans="1:14">
      <c r="A49" s="478" t="s">
        <v>546</v>
      </c>
      <c r="B49" s="584"/>
      <c r="C49" s="593"/>
      <c r="D49" s="343"/>
      <c r="E49" s="464"/>
      <c r="F49" s="478" t="s">
        <v>547</v>
      </c>
      <c r="G49" s="486">
        <f>SUMPRODUCT((C8:C20="2")*(B8:B20))</f>
        <v>0</v>
      </c>
      <c r="H49" s="487">
        <f>SUMPRODUCT((C8:C20="2")*(N8:N20))</f>
        <v>0</v>
      </c>
      <c r="I49" s="488">
        <f>SUMPRODUCT((C8:C20="2")*(O8:O20))</f>
        <v>0</v>
      </c>
      <c r="J49" s="468"/>
      <c r="K49" s="343"/>
      <c r="L49" s="343"/>
      <c r="M49" s="343"/>
      <c r="N49" s="343"/>
    </row>
    <row r="50" spans="1:14">
      <c r="A50" s="478" t="s">
        <v>170</v>
      </c>
      <c r="B50" s="823"/>
      <c r="C50" s="824"/>
      <c r="D50" s="343"/>
      <c r="E50" s="464"/>
      <c r="F50" s="478" t="s">
        <v>548</v>
      </c>
      <c r="G50" s="486">
        <f>SUMPRODUCT((C8:C20="3")*(B8:B20))</f>
        <v>0</v>
      </c>
      <c r="H50" s="487">
        <f>SUMPRODUCT((C8:C20="3")*(N8:N20))</f>
        <v>0</v>
      </c>
      <c r="I50" s="488">
        <f>SUMPRODUCT((C8:C20="3")*(O8:O20))</f>
        <v>0</v>
      </c>
      <c r="J50" s="468"/>
      <c r="K50" s="343"/>
      <c r="L50" s="343"/>
      <c r="M50" s="343"/>
      <c r="N50" s="343"/>
    </row>
    <row r="51" spans="1:14" ht="15" thickBot="1">
      <c r="A51" s="489" t="s">
        <v>549</v>
      </c>
      <c r="B51" s="825"/>
      <c r="C51" s="826"/>
      <c r="D51" s="343"/>
      <c r="E51" s="343"/>
      <c r="F51" s="489" t="s">
        <v>550</v>
      </c>
      <c r="G51" s="490">
        <f>SUMPRODUCT((C8:C20="4")*(B8:B20))</f>
        <v>0</v>
      </c>
      <c r="H51" s="491">
        <f>SUMPRODUCT((C8:C20="4")*(N8:N20))</f>
        <v>0</v>
      </c>
      <c r="I51" s="492">
        <f>SUMPRODUCT((C8:C20="4")*(O8:O20))</f>
        <v>0</v>
      </c>
      <c r="J51" s="343"/>
      <c r="K51" s="343"/>
      <c r="L51" s="343"/>
      <c r="M51" s="343"/>
      <c r="N51" s="343"/>
    </row>
    <row r="52" spans="1:14" ht="15" thickTop="1">
      <c r="A52" s="816" t="s">
        <v>551</v>
      </c>
      <c r="B52" s="816"/>
      <c r="C52" s="816"/>
      <c r="D52" s="816"/>
      <c r="E52" s="816"/>
      <c r="F52" s="816"/>
      <c r="G52" s="816"/>
      <c r="H52" s="816"/>
      <c r="I52" s="816"/>
      <c r="J52" s="816"/>
      <c r="K52" s="816"/>
      <c r="L52" s="816"/>
      <c r="M52" s="816"/>
      <c r="N52" s="343"/>
    </row>
    <row r="53" spans="1:14">
      <c r="A53" s="493" t="s">
        <v>552</v>
      </c>
      <c r="B53" s="343"/>
      <c r="C53" s="343"/>
      <c r="D53" s="343"/>
      <c r="E53" s="343"/>
      <c r="F53" s="343"/>
      <c r="G53" s="343"/>
      <c r="H53" s="343"/>
      <c r="I53" s="343"/>
      <c r="J53" s="343"/>
      <c r="K53" s="343"/>
      <c r="L53" s="343"/>
      <c r="M53" s="343"/>
      <c r="N53" s="343"/>
    </row>
    <row r="54" spans="1:14">
      <c r="A54" s="494" t="s">
        <v>553</v>
      </c>
      <c r="B54" s="343"/>
      <c r="C54" s="343"/>
      <c r="D54" s="343"/>
      <c r="E54" s="343"/>
      <c r="F54" s="343"/>
      <c r="G54" s="343"/>
      <c r="H54" s="343"/>
      <c r="I54" s="343"/>
      <c r="J54" s="343"/>
      <c r="K54" s="343"/>
      <c r="L54" s="343"/>
      <c r="M54" s="343"/>
      <c r="N54" s="343"/>
    </row>
  </sheetData>
  <protectedRanges>
    <protectedRange password="DDF4" sqref="A2 A25:D27 I25:J27 A32:D34 I32:J34 A40:A41" name="Range1_2"/>
    <protectedRange password="DDF4" sqref="M8:N20" name="Range1_1_1"/>
  </protectedRanges>
  <mergeCells count="14">
    <mergeCell ref="A52:M52"/>
    <mergeCell ref="A38:E38"/>
    <mergeCell ref="F43:I43"/>
    <mergeCell ref="A44:C44"/>
    <mergeCell ref="L44:L45"/>
    <mergeCell ref="B50:C50"/>
    <mergeCell ref="B51:C51"/>
    <mergeCell ref="K24:K31"/>
    <mergeCell ref="L24:L31"/>
    <mergeCell ref="A1:J1"/>
    <mergeCell ref="A2:J2"/>
    <mergeCell ref="A3:J3"/>
    <mergeCell ref="K21:K23"/>
    <mergeCell ref="L21:L23"/>
  </mergeCells>
  <dataValidations count="2">
    <dataValidation type="list" showInputMessage="1" showErrorMessage="1" sqref="A8:A20" xr:uid="{DEECA627-FA15-4AFB-BFD1-4BDE1AE632C1}">
      <formula1>"20,30,35,40,45,50,55,60,65,70,75,80,100,120,150"</formula1>
    </dataValidation>
    <dataValidation type="list" allowBlank="1" showInputMessage="1" showErrorMessage="1" sqref="C8:C20" xr:uid="{43477F60-F7FC-477F-9702-78E8885FFF06}">
      <formula1>"0,1,2,3,4"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0BEE-3408-4AA4-92DA-D039840436DE}">
  <dimension ref="A1:M57"/>
  <sheetViews>
    <sheetView topLeftCell="A40" workbookViewId="0">
      <selection activeCell="E9" sqref="E9"/>
    </sheetView>
  </sheetViews>
  <sheetFormatPr defaultRowHeight="14.45"/>
  <cols>
    <col min="1" max="1" width="39.28515625" customWidth="1"/>
    <col min="4" max="4" width="12.140625" customWidth="1"/>
    <col min="6" max="6" width="9.85546875" customWidth="1"/>
    <col min="7" max="7" width="11.42578125" customWidth="1"/>
  </cols>
  <sheetData>
    <row r="1" spans="1:13">
      <c r="A1" s="811" t="s">
        <v>554</v>
      </c>
      <c r="B1" s="811"/>
      <c r="C1" s="811"/>
      <c r="D1" s="811"/>
      <c r="E1" s="811"/>
      <c r="F1" s="811"/>
      <c r="G1" s="811"/>
      <c r="H1" s="811"/>
      <c r="I1" s="811"/>
      <c r="J1" s="693"/>
      <c r="K1" s="693"/>
      <c r="L1" s="343"/>
      <c r="M1" s="343"/>
    </row>
    <row r="2" spans="1:13">
      <c r="A2" s="830"/>
      <c r="B2" s="830"/>
      <c r="C2" s="830"/>
      <c r="D2" s="830"/>
      <c r="E2" s="830"/>
      <c r="F2" s="830"/>
      <c r="G2" s="830"/>
      <c r="H2" s="830"/>
      <c r="I2" s="830"/>
      <c r="J2" s="693"/>
      <c r="K2" s="693"/>
      <c r="L2" s="343"/>
      <c r="M2" s="343"/>
    </row>
    <row r="3" spans="1:13">
      <c r="A3" s="813" t="s">
        <v>499</v>
      </c>
      <c r="B3" s="813"/>
      <c r="C3" s="813"/>
      <c r="D3" s="813"/>
      <c r="E3" s="813"/>
      <c r="F3" s="813"/>
      <c r="G3" s="813"/>
      <c r="H3" s="813"/>
      <c r="I3" s="813"/>
      <c r="J3" s="693"/>
      <c r="K3" s="693"/>
      <c r="L3" s="344"/>
      <c r="M3" s="344"/>
    </row>
    <row r="4" spans="1:13" ht="30.95" customHeight="1">
      <c r="A4" s="693"/>
      <c r="B4" s="693"/>
      <c r="C4" s="693"/>
      <c r="D4" s="693"/>
      <c r="E4" s="693"/>
      <c r="F4" s="693"/>
      <c r="G4" s="693"/>
      <c r="H4" s="831" t="s">
        <v>555</v>
      </c>
      <c r="I4" s="831"/>
      <c r="J4" s="831"/>
      <c r="K4" s="693"/>
      <c r="L4" s="344"/>
      <c r="M4" s="344"/>
    </row>
    <row r="5" spans="1:13" ht="15.6">
      <c r="A5" s="345" t="s">
        <v>556</v>
      </c>
      <c r="B5" s="346"/>
      <c r="C5" s="347"/>
      <c r="D5" s="347"/>
      <c r="E5" s="347"/>
      <c r="F5" s="347"/>
      <c r="G5" s="347"/>
      <c r="H5" s="831"/>
      <c r="I5" s="831"/>
      <c r="J5" s="831"/>
      <c r="K5" s="344"/>
      <c r="L5" s="344"/>
      <c r="M5" s="344"/>
    </row>
    <row r="6" spans="1:13" ht="15.6">
      <c r="A6" s="495"/>
      <c r="B6" s="347"/>
      <c r="C6" s="347"/>
      <c r="D6" s="347"/>
      <c r="E6" s="347"/>
      <c r="F6" s="347"/>
      <c r="G6" s="347"/>
      <c r="H6" s="347"/>
      <c r="I6" s="344"/>
      <c r="J6" s="344"/>
      <c r="K6" s="344"/>
      <c r="L6" s="344"/>
      <c r="M6" s="344"/>
    </row>
    <row r="7" spans="1:13" ht="15" thickBot="1">
      <c r="A7" s="691" t="s">
        <v>557</v>
      </c>
      <c r="B7" s="343"/>
      <c r="C7" s="343"/>
      <c r="D7" s="343"/>
      <c r="E7" s="343"/>
      <c r="F7" s="343"/>
      <c r="G7" s="343"/>
      <c r="H7" s="343"/>
      <c r="I7" s="343"/>
      <c r="J7" s="343"/>
      <c r="K7" s="496"/>
      <c r="L7" s="343"/>
      <c r="M7" s="343"/>
    </row>
    <row r="8" spans="1:13" ht="73.900000000000006" thickTop="1" thickBot="1">
      <c r="A8" s="497" t="s">
        <v>558</v>
      </c>
      <c r="B8" s="498" t="s">
        <v>519</v>
      </c>
      <c r="C8" s="498" t="s">
        <v>559</v>
      </c>
      <c r="D8" s="498" t="s">
        <v>560</v>
      </c>
      <c r="E8" s="498" t="s">
        <v>503</v>
      </c>
      <c r="F8" s="394" t="s">
        <v>561</v>
      </c>
      <c r="G8" s="394" t="s">
        <v>562</v>
      </c>
      <c r="H8" s="394" t="s">
        <v>563</v>
      </c>
      <c r="I8" s="499" t="s">
        <v>564</v>
      </c>
      <c r="J8" s="500"/>
      <c r="K8" s="500"/>
      <c r="L8" s="500"/>
      <c r="M8" s="500"/>
    </row>
    <row r="9" spans="1:13">
      <c r="A9" s="501"/>
      <c r="B9" s="502"/>
      <c r="C9" s="503"/>
      <c r="D9" s="586"/>
      <c r="E9" s="585"/>
      <c r="F9" s="355"/>
      <c r="G9" s="355"/>
      <c r="H9" s="504"/>
      <c r="I9" s="505">
        <f t="shared" ref="I9:I20" si="0">H9*E9</f>
        <v>0</v>
      </c>
      <c r="J9" s="506"/>
      <c r="K9" s="506"/>
      <c r="L9" s="506"/>
      <c r="M9" s="506"/>
    </row>
    <row r="10" spans="1:13">
      <c r="A10" s="507"/>
      <c r="B10" s="410"/>
      <c r="C10" s="508"/>
      <c r="D10" s="509"/>
      <c r="E10" s="591"/>
      <c r="F10" s="509"/>
      <c r="G10" s="509"/>
      <c r="H10" s="510"/>
      <c r="I10" s="511">
        <f t="shared" si="0"/>
        <v>0</v>
      </c>
      <c r="J10" s="506"/>
      <c r="K10" s="506"/>
      <c r="L10" s="506"/>
      <c r="M10" s="506"/>
    </row>
    <row r="11" spans="1:13">
      <c r="A11" s="512"/>
      <c r="B11" s="410"/>
      <c r="C11" s="513"/>
      <c r="D11" s="590"/>
      <c r="E11" s="584"/>
      <c r="F11" s="509"/>
      <c r="G11" s="509"/>
      <c r="H11" s="510"/>
      <c r="I11" s="511">
        <f t="shared" si="0"/>
        <v>0</v>
      </c>
      <c r="J11" s="506"/>
      <c r="K11" s="506"/>
      <c r="L11" s="506"/>
      <c r="M11" s="506"/>
    </row>
    <row r="12" spans="1:13">
      <c r="A12" s="512"/>
      <c r="B12" s="410"/>
      <c r="C12" s="513"/>
      <c r="D12" s="590"/>
      <c r="E12" s="584"/>
      <c r="F12" s="509"/>
      <c r="G12" s="509"/>
      <c r="H12" s="510"/>
      <c r="I12" s="511">
        <f t="shared" si="0"/>
        <v>0</v>
      </c>
      <c r="J12" s="506"/>
      <c r="K12" s="506"/>
      <c r="L12" s="506"/>
      <c r="M12" s="506"/>
    </row>
    <row r="13" spans="1:13">
      <c r="A13" s="514"/>
      <c r="B13" s="410"/>
      <c r="C13" s="513"/>
      <c r="D13" s="590"/>
      <c r="E13" s="590"/>
      <c r="F13" s="509"/>
      <c r="G13" s="509"/>
      <c r="H13" s="510"/>
      <c r="I13" s="511">
        <f t="shared" si="0"/>
        <v>0</v>
      </c>
      <c r="J13" s="506"/>
      <c r="K13" s="506"/>
      <c r="L13" s="506"/>
      <c r="M13" s="506"/>
    </row>
    <row r="14" spans="1:13">
      <c r="A14" s="515"/>
      <c r="B14" s="410"/>
      <c r="C14" s="513"/>
      <c r="D14" s="590"/>
      <c r="E14" s="590"/>
      <c r="F14" s="509"/>
      <c r="G14" s="509"/>
      <c r="H14" s="510"/>
      <c r="I14" s="511">
        <f t="shared" si="0"/>
        <v>0</v>
      </c>
      <c r="J14" s="506"/>
      <c r="K14" s="506"/>
      <c r="L14" s="506"/>
      <c r="M14" s="506"/>
    </row>
    <row r="15" spans="1:13">
      <c r="A15" s="514"/>
      <c r="B15" s="410"/>
      <c r="C15" s="513"/>
      <c r="D15" s="590"/>
      <c r="E15" s="590"/>
      <c r="F15" s="509"/>
      <c r="G15" s="509"/>
      <c r="H15" s="510"/>
      <c r="I15" s="511">
        <f t="shared" si="0"/>
        <v>0</v>
      </c>
      <c r="J15" s="506"/>
      <c r="K15" s="506"/>
      <c r="L15" s="506"/>
      <c r="M15" s="506"/>
    </row>
    <row r="16" spans="1:13">
      <c r="A16" s="516"/>
      <c r="B16" s="410"/>
      <c r="C16" s="513"/>
      <c r="D16" s="590"/>
      <c r="E16" s="590"/>
      <c r="F16" s="509"/>
      <c r="G16" s="509"/>
      <c r="H16" s="510"/>
      <c r="I16" s="511">
        <f t="shared" si="0"/>
        <v>0</v>
      </c>
      <c r="J16" s="506"/>
      <c r="K16" s="506"/>
      <c r="L16" s="506"/>
      <c r="M16" s="506"/>
    </row>
    <row r="17" spans="1:13">
      <c r="A17" s="514"/>
      <c r="B17" s="410"/>
      <c r="C17" s="513"/>
      <c r="D17" s="590"/>
      <c r="E17" s="590"/>
      <c r="F17" s="509"/>
      <c r="G17" s="509"/>
      <c r="H17" s="510"/>
      <c r="I17" s="511">
        <f t="shared" si="0"/>
        <v>0</v>
      </c>
      <c r="J17" s="506"/>
      <c r="K17" s="506"/>
      <c r="L17" s="506"/>
      <c r="M17" s="506"/>
    </row>
    <row r="18" spans="1:13">
      <c r="A18" s="512"/>
      <c r="B18" s="517"/>
      <c r="C18" s="518"/>
      <c r="D18" s="519"/>
      <c r="E18" s="590"/>
      <c r="F18" s="509"/>
      <c r="G18" s="509"/>
      <c r="H18" s="510"/>
      <c r="I18" s="511">
        <f t="shared" si="0"/>
        <v>0</v>
      </c>
      <c r="J18" s="506"/>
      <c r="K18" s="506"/>
      <c r="L18" s="506"/>
      <c r="M18" s="506"/>
    </row>
    <row r="19" spans="1:13">
      <c r="A19" s="520"/>
      <c r="B19" s="410"/>
      <c r="C19" s="412"/>
      <c r="D19" s="519"/>
      <c r="E19" s="590"/>
      <c r="F19" s="509"/>
      <c r="G19" s="509"/>
      <c r="H19" s="510"/>
      <c r="I19" s="511">
        <f t="shared" si="0"/>
        <v>0</v>
      </c>
      <c r="J19" s="506"/>
      <c r="K19" s="827" t="s">
        <v>565</v>
      </c>
      <c r="L19" s="827"/>
      <c r="M19" s="827"/>
    </row>
    <row r="20" spans="1:13" ht="15" thickBot="1">
      <c r="A20" s="521"/>
      <c r="B20" s="415"/>
      <c r="C20" s="440"/>
      <c r="D20" s="522"/>
      <c r="E20" s="522"/>
      <c r="F20" s="523"/>
      <c r="G20" s="523"/>
      <c r="H20" s="524"/>
      <c r="I20" s="525">
        <f t="shared" si="0"/>
        <v>0</v>
      </c>
      <c r="J20" s="506"/>
      <c r="K20" s="827"/>
      <c r="L20" s="827"/>
      <c r="M20" s="827"/>
    </row>
    <row r="21" spans="1:13" ht="15" thickBot="1">
      <c r="A21" s="526"/>
      <c r="B21" s="384"/>
      <c r="C21" s="384"/>
      <c r="D21" s="527" t="s">
        <v>516</v>
      </c>
      <c r="E21" s="528">
        <f>SUM(E9:E20)</f>
        <v>0</v>
      </c>
      <c r="F21" s="386"/>
      <c r="G21" s="386"/>
      <c r="H21" s="529" t="s">
        <v>564</v>
      </c>
      <c r="I21" s="530">
        <f>SUM(I9:I20)</f>
        <v>0</v>
      </c>
      <c r="J21" s="442"/>
      <c r="K21" s="827"/>
      <c r="L21" s="827"/>
      <c r="M21" s="827"/>
    </row>
    <row r="22" spans="1:13" ht="15" thickTop="1">
      <c r="A22" s="344"/>
      <c r="B22" s="344"/>
      <c r="C22" s="344"/>
      <c r="D22" s="392"/>
      <c r="E22" s="391"/>
      <c r="F22" s="393"/>
      <c r="G22" s="393"/>
      <c r="H22" s="393"/>
      <c r="I22" s="393"/>
      <c r="J22" s="393"/>
      <c r="K22" s="832"/>
      <c r="L22" s="832"/>
      <c r="M22" s="832"/>
    </row>
    <row r="23" spans="1:13" ht="15" thickBot="1">
      <c r="A23" s="691" t="s">
        <v>566</v>
      </c>
      <c r="B23" s="343"/>
      <c r="C23" s="343"/>
      <c r="D23" s="343"/>
      <c r="E23" s="343"/>
      <c r="F23" s="343"/>
      <c r="G23" s="343"/>
      <c r="H23" s="343"/>
      <c r="I23" s="343"/>
      <c r="J23" s="343"/>
      <c r="K23" s="343"/>
      <c r="L23" s="343"/>
      <c r="M23" s="343"/>
    </row>
    <row r="24" spans="1:13" ht="37.9" thickTop="1" thickBot="1">
      <c r="A24" s="531" t="s">
        <v>558</v>
      </c>
      <c r="B24" s="498" t="s">
        <v>519</v>
      </c>
      <c r="C24" s="498" t="s">
        <v>559</v>
      </c>
      <c r="D24" s="532"/>
      <c r="E24" s="533" t="s">
        <v>252</v>
      </c>
      <c r="F24" s="534"/>
      <c r="G24" s="535"/>
      <c r="H24" s="498" t="s">
        <v>567</v>
      </c>
      <c r="I24" s="536" t="s">
        <v>568</v>
      </c>
      <c r="J24" s="343"/>
      <c r="K24" s="343"/>
      <c r="L24" s="343"/>
      <c r="M24" s="343"/>
    </row>
    <row r="25" spans="1:13">
      <c r="A25" s="402"/>
      <c r="B25" s="403"/>
      <c r="C25" s="537"/>
      <c r="D25" s="406"/>
      <c r="E25" s="403"/>
      <c r="F25" s="405"/>
      <c r="G25" s="433"/>
      <c r="H25" s="538"/>
      <c r="I25" s="539">
        <f t="shared" ref="I25:I35" si="1">H25*E25</f>
        <v>0</v>
      </c>
      <c r="J25" s="343"/>
      <c r="K25" s="343"/>
      <c r="L25" s="343"/>
      <c r="M25" s="343"/>
    </row>
    <row r="26" spans="1:13">
      <c r="A26" s="540"/>
      <c r="B26" s="541"/>
      <c r="C26" s="434"/>
      <c r="D26" s="406"/>
      <c r="E26" s="541"/>
      <c r="F26" s="405"/>
      <c r="G26" s="433"/>
      <c r="H26" s="542"/>
      <c r="I26" s="543">
        <f t="shared" si="1"/>
        <v>0</v>
      </c>
      <c r="J26" s="343"/>
      <c r="K26" s="343"/>
      <c r="L26" s="343"/>
      <c r="M26" s="343"/>
    </row>
    <row r="27" spans="1:13">
      <c r="A27" s="540"/>
      <c r="B27" s="541"/>
      <c r="C27" s="434"/>
      <c r="D27" s="406"/>
      <c r="E27" s="541"/>
      <c r="F27" s="405"/>
      <c r="G27" s="433"/>
      <c r="H27" s="542"/>
      <c r="I27" s="543">
        <f t="shared" si="1"/>
        <v>0</v>
      </c>
      <c r="J27" s="343"/>
      <c r="K27" s="343"/>
      <c r="L27" s="343"/>
      <c r="M27" s="343"/>
    </row>
    <row r="28" spans="1:13">
      <c r="A28" s="540"/>
      <c r="B28" s="541"/>
      <c r="C28" s="434"/>
      <c r="D28" s="406"/>
      <c r="E28" s="541"/>
      <c r="F28" s="405"/>
      <c r="G28" s="433"/>
      <c r="H28" s="542"/>
      <c r="I28" s="543">
        <f t="shared" si="1"/>
        <v>0</v>
      </c>
      <c r="J28" s="343"/>
      <c r="K28" s="343"/>
      <c r="L28" s="343"/>
      <c r="M28" s="343"/>
    </row>
    <row r="29" spans="1:13">
      <c r="A29" s="540"/>
      <c r="B29" s="541"/>
      <c r="C29" s="434"/>
      <c r="D29" s="406"/>
      <c r="E29" s="541"/>
      <c r="F29" s="405"/>
      <c r="G29" s="433"/>
      <c r="H29" s="542"/>
      <c r="I29" s="543">
        <f t="shared" si="1"/>
        <v>0</v>
      </c>
      <c r="J29" s="343"/>
      <c r="K29" s="343"/>
      <c r="L29" s="343"/>
      <c r="M29" s="343"/>
    </row>
    <row r="30" spans="1:13">
      <c r="A30" s="540"/>
      <c r="B30" s="541"/>
      <c r="C30" s="434"/>
      <c r="D30" s="406"/>
      <c r="E30" s="541"/>
      <c r="F30" s="405"/>
      <c r="G30" s="433"/>
      <c r="H30" s="542"/>
      <c r="I30" s="543">
        <f t="shared" si="1"/>
        <v>0</v>
      </c>
      <c r="J30" s="343"/>
      <c r="K30" s="343"/>
      <c r="L30" s="343"/>
      <c r="M30" s="343"/>
    </row>
    <row r="31" spans="1:13">
      <c r="A31" s="540"/>
      <c r="B31" s="541"/>
      <c r="C31" s="434"/>
      <c r="D31" s="406"/>
      <c r="E31" s="541"/>
      <c r="F31" s="405"/>
      <c r="G31" s="433"/>
      <c r="H31" s="542"/>
      <c r="I31" s="543">
        <f t="shared" si="1"/>
        <v>0</v>
      </c>
      <c r="J31" s="343"/>
      <c r="K31" s="343"/>
      <c r="L31" s="343"/>
      <c r="M31" s="343"/>
    </row>
    <row r="32" spans="1:13">
      <c r="A32" s="540"/>
      <c r="B32" s="541"/>
      <c r="C32" s="434"/>
      <c r="D32" s="406"/>
      <c r="E32" s="541"/>
      <c r="F32" s="405"/>
      <c r="G32" s="433"/>
      <c r="H32" s="542"/>
      <c r="I32" s="543">
        <f t="shared" si="1"/>
        <v>0</v>
      </c>
      <c r="J32" s="343"/>
      <c r="K32" s="343"/>
      <c r="L32" s="343"/>
      <c r="M32" s="343"/>
    </row>
    <row r="33" spans="1:13">
      <c r="A33" s="540"/>
      <c r="B33" s="541"/>
      <c r="C33" s="434"/>
      <c r="D33" s="406"/>
      <c r="E33" s="541"/>
      <c r="F33" s="405"/>
      <c r="G33" s="433"/>
      <c r="H33" s="542"/>
      <c r="I33" s="543">
        <f t="shared" si="1"/>
        <v>0</v>
      </c>
      <c r="J33" s="343"/>
      <c r="K33" s="828" t="s">
        <v>569</v>
      </c>
      <c r="L33" s="832"/>
      <c r="M33" s="832"/>
    </row>
    <row r="34" spans="1:13">
      <c r="A34" s="409"/>
      <c r="B34" s="410"/>
      <c r="C34" s="435"/>
      <c r="D34" s="406"/>
      <c r="E34" s="410"/>
      <c r="F34" s="405"/>
      <c r="G34" s="433"/>
      <c r="H34" s="544"/>
      <c r="I34" s="545">
        <f t="shared" si="1"/>
        <v>0</v>
      </c>
      <c r="J34" s="343"/>
      <c r="K34" s="832"/>
      <c r="L34" s="832"/>
      <c r="M34" s="832"/>
    </row>
    <row r="35" spans="1:13" ht="15" thickBot="1">
      <c r="A35" s="414"/>
      <c r="B35" s="415"/>
      <c r="C35" s="440"/>
      <c r="D35" s="546"/>
      <c r="E35" s="415"/>
      <c r="F35" s="437"/>
      <c r="G35" s="439"/>
      <c r="H35" s="547"/>
      <c r="I35" s="548">
        <f t="shared" si="1"/>
        <v>0</v>
      </c>
      <c r="J35" s="343"/>
      <c r="K35" s="832"/>
      <c r="L35" s="832"/>
      <c r="M35" s="832"/>
    </row>
    <row r="36" spans="1:13" ht="15" thickBot="1">
      <c r="A36" s="549"/>
      <c r="B36" s="423"/>
      <c r="C36" s="426"/>
      <c r="D36" s="441" t="s">
        <v>516</v>
      </c>
      <c r="E36" s="422">
        <f>SUM(E25:E35)</f>
        <v>0</v>
      </c>
      <c r="F36" s="550"/>
      <c r="G36" s="528"/>
      <c r="H36" s="551" t="s">
        <v>568</v>
      </c>
      <c r="I36" s="552">
        <f>SUM(I25:I35)</f>
        <v>0</v>
      </c>
      <c r="J36" s="343"/>
      <c r="K36" s="832"/>
      <c r="L36" s="832"/>
      <c r="M36" s="832"/>
    </row>
    <row r="37" spans="1:13" ht="15" thickTop="1">
      <c r="A37" s="344"/>
      <c r="B37" s="343"/>
      <c r="C37" s="343"/>
      <c r="D37" s="442"/>
      <c r="E37" s="443"/>
      <c r="F37" s="443"/>
      <c r="G37" s="443"/>
      <c r="H37" s="553"/>
      <c r="I37" s="554"/>
      <c r="J37" s="343"/>
      <c r="K37" s="696"/>
      <c r="L37" s="696"/>
      <c r="M37" s="696"/>
    </row>
    <row r="38" spans="1:13">
      <c r="A38" s="691" t="s">
        <v>570</v>
      </c>
      <c r="B38" s="343"/>
      <c r="C38" s="343"/>
      <c r="D38" s="343"/>
      <c r="E38" s="343"/>
      <c r="F38" s="443"/>
      <c r="G38" s="443"/>
      <c r="H38" s="691" t="s">
        <v>571</v>
      </c>
      <c r="I38" s="691"/>
      <c r="J38" s="343"/>
      <c r="K38" s="343"/>
      <c r="L38" s="343"/>
      <c r="M38" s="343"/>
    </row>
    <row r="39" spans="1:13" ht="15" thickBot="1">
      <c r="A39" s="829" t="s">
        <v>572</v>
      </c>
      <c r="B39" s="793"/>
      <c r="C39" s="793"/>
      <c r="D39" s="793"/>
      <c r="E39" s="793"/>
      <c r="F39" s="793"/>
      <c r="G39" s="793"/>
      <c r="H39" s="475" t="s">
        <v>537</v>
      </c>
      <c r="I39" s="475" t="s">
        <v>252</v>
      </c>
      <c r="J39" s="343"/>
      <c r="K39" s="343"/>
      <c r="L39" s="343"/>
      <c r="M39" s="343"/>
    </row>
    <row r="40" spans="1:13" ht="15.6" thickTop="1" thickBot="1">
      <c r="A40" s="344"/>
      <c r="B40" s="343"/>
      <c r="C40" s="343"/>
      <c r="D40" s="343"/>
      <c r="E40" s="343"/>
      <c r="F40" s="343"/>
      <c r="G40" s="343"/>
      <c r="H40" s="479" t="s">
        <v>543</v>
      </c>
      <c r="I40" s="555"/>
      <c r="J40" s="343"/>
      <c r="K40" s="343"/>
      <c r="L40" s="343"/>
      <c r="M40" s="343"/>
    </row>
    <row r="41" spans="1:13" ht="15" thickTop="1">
      <c r="A41" s="556"/>
      <c r="B41" s="557"/>
      <c r="C41" s="557"/>
      <c r="D41" s="558" t="s">
        <v>527</v>
      </c>
      <c r="E41" s="559"/>
      <c r="F41" s="474" t="s">
        <v>528</v>
      </c>
      <c r="G41" s="343"/>
      <c r="H41" s="478" t="s">
        <v>545</v>
      </c>
      <c r="I41" s="593"/>
      <c r="J41" s="343"/>
      <c r="K41" s="343"/>
      <c r="L41" s="343"/>
      <c r="M41" s="343"/>
    </row>
    <row r="42" spans="1:13">
      <c r="A42" s="560"/>
      <c r="B42" s="561"/>
      <c r="C42" s="561"/>
      <c r="D42" s="562" t="s">
        <v>573</v>
      </c>
      <c r="E42" s="589"/>
      <c r="F42" s="563" t="str">
        <f>IF($E$41&gt;0,E42/$E$41,"")</f>
        <v/>
      </c>
      <c r="G42" s="343"/>
      <c r="H42" s="478" t="s">
        <v>547</v>
      </c>
      <c r="I42" s="593"/>
      <c r="J42" s="343"/>
      <c r="K42" s="343"/>
      <c r="L42" s="343"/>
      <c r="M42" s="343"/>
    </row>
    <row r="43" spans="1:13">
      <c r="A43" s="564"/>
      <c r="B43" s="565"/>
      <c r="C43" s="565"/>
      <c r="D43" s="566" t="s">
        <v>574</v>
      </c>
      <c r="E43" s="567"/>
      <c r="F43" s="563" t="str">
        <f t="shared" ref="F43:F45" si="2">IF($E$41&gt;0,E43/$E$41,"")</f>
        <v/>
      </c>
      <c r="G43" s="343"/>
      <c r="H43" s="478" t="s">
        <v>548</v>
      </c>
      <c r="I43" s="593"/>
      <c r="J43" s="343"/>
      <c r="K43" s="343"/>
      <c r="L43" s="343"/>
      <c r="M43" s="343"/>
    </row>
    <row r="44" spans="1:13">
      <c r="A44" s="564"/>
      <c r="B44" s="565"/>
      <c r="C44" s="565"/>
      <c r="D44" s="566" t="s">
        <v>575</v>
      </c>
      <c r="E44" s="567"/>
      <c r="F44" s="563" t="str">
        <f t="shared" si="2"/>
        <v/>
      </c>
      <c r="G44" s="343"/>
      <c r="H44" s="478" t="s">
        <v>550</v>
      </c>
      <c r="I44" s="593"/>
      <c r="J44" s="343"/>
      <c r="K44" s="343"/>
      <c r="L44" s="343"/>
      <c r="M44" s="343"/>
    </row>
    <row r="45" spans="1:13" ht="15" thickBot="1">
      <c r="A45" s="568"/>
      <c r="B45" s="569"/>
      <c r="C45" s="569"/>
      <c r="D45" s="570" t="s">
        <v>576</v>
      </c>
      <c r="E45" s="381"/>
      <c r="F45" s="563" t="str">
        <f t="shared" si="2"/>
        <v/>
      </c>
      <c r="G45" s="343"/>
      <c r="H45" s="489" t="s">
        <v>577</v>
      </c>
      <c r="I45" s="597"/>
      <c r="J45" s="343"/>
      <c r="K45" s="343"/>
      <c r="L45" s="343"/>
      <c r="M45" s="343"/>
    </row>
    <row r="46" spans="1:13" ht="15" thickTop="1">
      <c r="A46" s="344"/>
      <c r="B46" s="343"/>
      <c r="C46" s="343"/>
      <c r="D46" s="571"/>
      <c r="E46" s="343"/>
      <c r="F46" s="343"/>
      <c r="G46" s="343"/>
      <c r="H46" s="343"/>
      <c r="I46" s="343"/>
      <c r="J46" s="343"/>
      <c r="K46" s="343"/>
      <c r="L46" s="343"/>
      <c r="M46" s="343"/>
    </row>
    <row r="47" spans="1:13">
      <c r="A47" s="691" t="s">
        <v>578</v>
      </c>
      <c r="B47" s="343"/>
      <c r="C47" s="343"/>
      <c r="D47" s="343"/>
      <c r="E47" s="343"/>
      <c r="F47" s="343"/>
      <c r="G47" s="443"/>
      <c r="H47" s="572"/>
      <c r="I47" s="573"/>
      <c r="J47" s="343"/>
      <c r="K47" s="343"/>
      <c r="L47" s="343"/>
      <c r="M47" s="343"/>
    </row>
    <row r="48" spans="1:13" ht="15" thickBot="1">
      <c r="A48" s="574" t="s">
        <v>579</v>
      </c>
      <c r="B48" s="575"/>
      <c r="C48" s="575"/>
      <c r="D48" s="575"/>
      <c r="E48" s="343"/>
      <c r="F48" s="343"/>
      <c r="G48" s="343"/>
      <c r="H48" s="572"/>
      <c r="I48" s="573"/>
      <c r="J48" s="343"/>
      <c r="K48" s="343"/>
      <c r="L48" s="343"/>
      <c r="M48" s="343"/>
    </row>
    <row r="49" spans="1:13" ht="15" thickTop="1">
      <c r="A49" s="472"/>
      <c r="B49" s="473" t="s">
        <v>439</v>
      </c>
      <c r="C49" s="474" t="s">
        <v>536</v>
      </c>
      <c r="D49" s="343"/>
      <c r="E49" s="343"/>
      <c r="F49" s="343"/>
      <c r="G49" s="343"/>
      <c r="H49" s="576"/>
      <c r="I49" s="577"/>
      <c r="J49" s="343"/>
      <c r="K49" s="343"/>
      <c r="L49" s="343"/>
      <c r="M49" s="343"/>
    </row>
    <row r="50" spans="1:13">
      <c r="A50" s="478" t="s">
        <v>540</v>
      </c>
      <c r="B50" s="584"/>
      <c r="C50" s="593"/>
      <c r="D50" s="343"/>
      <c r="E50" s="343"/>
      <c r="F50" s="343"/>
      <c r="G50" s="343"/>
      <c r="H50" s="343"/>
      <c r="I50" s="343"/>
      <c r="J50" s="343"/>
      <c r="K50" s="343"/>
      <c r="L50" s="343"/>
      <c r="M50" s="343"/>
    </row>
    <row r="51" spans="1:13">
      <c r="A51" s="478" t="s">
        <v>542</v>
      </c>
      <c r="B51" s="584"/>
      <c r="C51" s="593"/>
      <c r="D51" s="343"/>
      <c r="E51" s="343"/>
      <c r="F51" s="343"/>
      <c r="G51" s="343"/>
      <c r="H51" s="343"/>
      <c r="I51" s="343"/>
      <c r="J51" s="343"/>
      <c r="K51" s="343"/>
      <c r="L51" s="343"/>
      <c r="M51" s="343"/>
    </row>
    <row r="52" spans="1:13">
      <c r="A52" s="478" t="s">
        <v>544</v>
      </c>
      <c r="B52" s="584"/>
      <c r="C52" s="593"/>
      <c r="D52" s="343"/>
      <c r="E52" s="343"/>
      <c r="F52" s="343"/>
      <c r="G52" s="343"/>
      <c r="H52" s="343"/>
      <c r="I52" s="343"/>
      <c r="J52" s="343"/>
      <c r="K52" s="343"/>
      <c r="L52" s="343"/>
      <c r="M52" s="343"/>
    </row>
    <row r="53" spans="1:13" ht="15" thickBot="1">
      <c r="A53" s="489" t="s">
        <v>546</v>
      </c>
      <c r="B53" s="596"/>
      <c r="C53" s="597"/>
      <c r="D53" s="343"/>
      <c r="E53" s="343"/>
      <c r="F53" s="343"/>
      <c r="G53" s="343"/>
      <c r="H53" s="343"/>
      <c r="I53" s="343"/>
      <c r="J53" s="343"/>
      <c r="K53" s="343"/>
      <c r="L53" s="343"/>
      <c r="M53" s="343"/>
    </row>
    <row r="54" spans="1:13" ht="15" thickTop="1">
      <c r="A54" s="344"/>
      <c r="B54" s="343"/>
      <c r="C54" s="343"/>
      <c r="D54" s="343"/>
      <c r="E54" s="343"/>
      <c r="F54" s="343"/>
      <c r="G54" s="343"/>
      <c r="H54" s="343"/>
      <c r="I54" s="343"/>
      <c r="J54" s="343"/>
      <c r="K54" s="343"/>
      <c r="L54" s="343"/>
      <c r="M54" s="343"/>
    </row>
    <row r="55" spans="1:13">
      <c r="A55" s="344" t="s">
        <v>580</v>
      </c>
      <c r="B55" s="343"/>
      <c r="C55" s="343"/>
      <c r="D55" s="343"/>
      <c r="E55" s="343"/>
      <c r="F55" s="343"/>
      <c r="G55" s="343"/>
      <c r="H55" s="343"/>
      <c r="I55" s="343"/>
      <c r="J55" s="343"/>
      <c r="K55" s="343"/>
      <c r="L55" s="343"/>
      <c r="M55" s="343"/>
    </row>
    <row r="56" spans="1:13">
      <c r="A56" s="344" t="s">
        <v>581</v>
      </c>
      <c r="B56" s="343"/>
      <c r="C56" s="343"/>
      <c r="D56" s="343"/>
      <c r="E56" s="343"/>
      <c r="F56" s="343"/>
      <c r="G56" s="343"/>
      <c r="H56" s="343"/>
      <c r="I56" s="343"/>
      <c r="J56" s="343"/>
      <c r="K56" s="343"/>
      <c r="L56" s="343"/>
      <c r="M56" s="343"/>
    </row>
    <row r="57" spans="1:13">
      <c r="A57" s="344" t="s">
        <v>582</v>
      </c>
      <c r="B57" s="343"/>
      <c r="C57" s="343"/>
      <c r="D57" s="343"/>
      <c r="E57" s="343"/>
      <c r="F57" s="343"/>
      <c r="G57" s="343"/>
      <c r="H57" s="343"/>
      <c r="I57" s="343"/>
      <c r="J57" s="343"/>
      <c r="K57" s="343"/>
      <c r="L57" s="343"/>
      <c r="M57" s="343"/>
    </row>
  </sheetData>
  <protectedRanges>
    <protectedRange password="DD74" sqref="A2 A9:H20 A25:C35 E25:E35 H25:H35 E42:E45 I40:I45 B50:C53" name="One_1"/>
  </protectedRanges>
  <mergeCells count="7">
    <mergeCell ref="K19:M22"/>
    <mergeCell ref="K33:M36"/>
    <mergeCell ref="A39:G39"/>
    <mergeCell ref="A1:I1"/>
    <mergeCell ref="A2:I2"/>
    <mergeCell ref="A3:I3"/>
    <mergeCell ref="H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14E6-E7A0-499A-93A8-D4E38E1A09F0}">
  <dimension ref="A1:H99"/>
  <sheetViews>
    <sheetView topLeftCell="A13" workbookViewId="0">
      <selection activeCell="B12" sqref="B12"/>
    </sheetView>
  </sheetViews>
  <sheetFormatPr defaultRowHeight="14.45"/>
  <cols>
    <col min="1" max="1" width="34.140625" customWidth="1"/>
    <col min="2" max="2" width="9.85546875" customWidth="1"/>
    <col min="5" max="5" width="13.140625" customWidth="1"/>
    <col min="6" max="6" width="20.140625" customWidth="1"/>
  </cols>
  <sheetData>
    <row r="1" spans="1:8" ht="15" thickBot="1">
      <c r="A1" s="702" t="s">
        <v>33</v>
      </c>
      <c r="B1" s="703"/>
      <c r="C1" s="703"/>
      <c r="D1" s="703"/>
      <c r="E1" s="703"/>
      <c r="F1" s="703"/>
      <c r="G1" s="703"/>
      <c r="H1" s="704"/>
    </row>
    <row r="2" spans="1:8" ht="15" thickBot="1">
      <c r="A2" s="705" t="s">
        <v>34</v>
      </c>
      <c r="B2" s="706"/>
      <c r="C2" s="706"/>
      <c r="D2" s="706"/>
      <c r="E2" s="706"/>
      <c r="F2" s="706"/>
      <c r="G2" s="706"/>
      <c r="H2" s="707"/>
    </row>
    <row r="3" spans="1:8" ht="16.149999999999999" thickBot="1">
      <c r="A3" s="708" t="s">
        <v>35</v>
      </c>
      <c r="B3" s="709"/>
      <c r="C3" s="709"/>
      <c r="D3" s="709"/>
      <c r="E3" s="709"/>
      <c r="F3" s="709"/>
      <c r="G3" s="709"/>
      <c r="H3" s="710"/>
    </row>
    <row r="4" spans="1:8">
      <c r="A4" s="1" t="s">
        <v>36</v>
      </c>
      <c r="B4" s="711"/>
      <c r="C4" s="712"/>
      <c r="D4" s="712"/>
      <c r="E4" s="712"/>
      <c r="F4" s="712"/>
      <c r="G4" s="712"/>
      <c r="H4" s="713"/>
    </row>
    <row r="5" spans="1:8">
      <c r="A5" s="1" t="s">
        <v>37</v>
      </c>
      <c r="B5" s="714"/>
      <c r="C5" s="715"/>
      <c r="D5" s="715"/>
      <c r="E5" s="715"/>
      <c r="F5" s="715"/>
      <c r="G5" s="715"/>
      <c r="H5" s="716"/>
    </row>
    <row r="6" spans="1:8">
      <c r="A6" s="1" t="s">
        <v>38</v>
      </c>
      <c r="B6" s="717"/>
      <c r="C6" s="718"/>
      <c r="D6" s="719" t="s">
        <v>39</v>
      </c>
      <c r="E6" s="720"/>
      <c r="F6" s="717"/>
      <c r="G6" s="721"/>
      <c r="H6" s="722"/>
    </row>
    <row r="7" spans="1:8">
      <c r="A7" s="1" t="s">
        <v>40</v>
      </c>
      <c r="B7" s="717"/>
      <c r="C7" s="718"/>
      <c r="D7" s="695"/>
      <c r="E7" s="2" t="s">
        <v>41</v>
      </c>
      <c r="F7" s="717"/>
      <c r="G7" s="721"/>
      <c r="H7" s="722"/>
    </row>
    <row r="8" spans="1:8">
      <c r="A8" s="1"/>
      <c r="B8" s="695"/>
      <c r="C8" s="695"/>
      <c r="D8" s="695"/>
      <c r="E8" s="695"/>
      <c r="F8" s="695"/>
      <c r="G8" s="695"/>
      <c r="H8" s="3"/>
    </row>
    <row r="9" spans="1:8">
      <c r="A9" s="578" t="s">
        <v>42</v>
      </c>
      <c r="B9" s="579"/>
      <c r="C9" s="723"/>
      <c r="D9" s="723"/>
      <c r="E9" s="723"/>
      <c r="F9" s="695"/>
      <c r="G9" s="695"/>
      <c r="H9" s="3"/>
    </row>
    <row r="10" spans="1:8">
      <c r="A10" s="1"/>
      <c r="B10" s="695"/>
      <c r="C10" s="695"/>
      <c r="D10" s="695"/>
      <c r="E10" s="695"/>
      <c r="F10" s="695"/>
      <c r="G10" s="695"/>
      <c r="H10" s="3"/>
    </row>
    <row r="11" spans="1:8">
      <c r="A11" s="1" t="s">
        <v>43</v>
      </c>
      <c r="B11" s="695"/>
      <c r="C11" s="700"/>
      <c r="D11" s="701"/>
      <c r="E11" s="695"/>
      <c r="F11" s="695"/>
      <c r="G11" s="695"/>
      <c r="H11" s="3"/>
    </row>
    <row r="12" spans="1:8">
      <c r="A12" s="1" t="s">
        <v>44</v>
      </c>
      <c r="B12" s="695"/>
      <c r="C12" s="700"/>
      <c r="D12" s="701"/>
      <c r="E12" s="695"/>
      <c r="F12" s="695"/>
      <c r="G12" s="695"/>
      <c r="H12" s="3"/>
    </row>
    <row r="13" spans="1:8">
      <c r="A13" s="1" t="s">
        <v>45</v>
      </c>
      <c r="B13" s="695"/>
      <c r="C13" s="700"/>
      <c r="D13" s="701"/>
      <c r="E13" s="695"/>
      <c r="F13" s="695"/>
      <c r="G13" s="695"/>
      <c r="H13" s="3"/>
    </row>
    <row r="14" spans="1:8">
      <c r="A14" s="1" t="s">
        <v>46</v>
      </c>
      <c r="B14" s="688"/>
      <c r="C14" s="700"/>
      <c r="D14" s="726"/>
      <c r="E14" s="726"/>
      <c r="F14" s="726"/>
      <c r="G14" s="726"/>
      <c r="H14" s="727"/>
    </row>
    <row r="15" spans="1:8">
      <c r="A15" s="1" t="s">
        <v>47</v>
      </c>
      <c r="B15" s="695"/>
      <c r="C15" s="700"/>
      <c r="D15" s="701"/>
      <c r="E15" s="695"/>
      <c r="F15" s="695"/>
      <c r="G15" s="695"/>
      <c r="H15" s="3"/>
    </row>
    <row r="16" spans="1:8">
      <c r="A16" s="1" t="s">
        <v>48</v>
      </c>
      <c r="B16" s="695"/>
      <c r="C16" s="700"/>
      <c r="D16" s="701"/>
      <c r="E16" s="728" t="s">
        <v>49</v>
      </c>
      <c r="F16" s="729"/>
      <c r="G16" s="723"/>
      <c r="H16" s="730"/>
    </row>
    <row r="17" spans="1:8">
      <c r="A17" s="1" t="s">
        <v>50</v>
      </c>
      <c r="B17" s="695"/>
      <c r="C17" s="700"/>
      <c r="D17" s="701"/>
      <c r="E17" s="695"/>
      <c r="F17" s="695"/>
      <c r="G17" s="695"/>
      <c r="H17" s="3"/>
    </row>
    <row r="18" spans="1:8">
      <c r="A18" s="1" t="s">
        <v>51</v>
      </c>
      <c r="B18" s="695"/>
      <c r="C18" s="723"/>
      <c r="D18" s="723"/>
      <c r="E18" s="723"/>
      <c r="F18" s="723"/>
      <c r="G18" s="723"/>
      <c r="H18" s="730"/>
    </row>
    <row r="19" spans="1:8" ht="40.15">
      <c r="A19" s="580" t="s">
        <v>52</v>
      </c>
      <c r="B19" s="695"/>
      <c r="C19" s="731"/>
      <c r="D19" s="731"/>
      <c r="E19" s="695"/>
      <c r="F19" s="695"/>
      <c r="G19" s="695"/>
      <c r="H19" s="3"/>
    </row>
    <row r="20" spans="1:8" ht="27">
      <c r="A20" s="682" t="s">
        <v>53</v>
      </c>
      <c r="B20" s="695"/>
      <c r="C20" s="732"/>
      <c r="D20" s="733"/>
      <c r="E20" s="733"/>
      <c r="F20" s="733"/>
      <c r="G20" s="733"/>
      <c r="H20" s="734"/>
    </row>
    <row r="21" spans="1:8">
      <c r="A21" s="1" t="s">
        <v>54</v>
      </c>
      <c r="B21" s="688"/>
      <c r="C21" s="735"/>
      <c r="D21" s="736"/>
      <c r="E21" s="736"/>
      <c r="F21" s="736"/>
      <c r="G21" s="736"/>
      <c r="H21" s="737"/>
    </row>
    <row r="22" spans="1:8">
      <c r="A22" s="1" t="s">
        <v>55</v>
      </c>
      <c r="B22" s="688"/>
      <c r="C22" s="724"/>
      <c r="D22" s="724"/>
      <c r="E22" s="724"/>
      <c r="F22" s="724"/>
      <c r="G22" s="724"/>
      <c r="H22" s="725"/>
    </row>
    <row r="23" spans="1:8">
      <c r="A23" s="1" t="s">
        <v>56</v>
      </c>
      <c r="B23" s="688"/>
      <c r="C23" s="738" t="s">
        <v>57</v>
      </c>
      <c r="D23" s="738"/>
      <c r="E23" s="738" t="s">
        <v>58</v>
      </c>
      <c r="F23" s="738"/>
      <c r="G23" s="738" t="s">
        <v>59</v>
      </c>
      <c r="H23" s="739"/>
    </row>
    <row r="24" spans="1:8" ht="30.6" customHeight="1">
      <c r="A24" s="1"/>
      <c r="B24" s="688"/>
      <c r="C24" s="738" t="s">
        <v>60</v>
      </c>
      <c r="D24" s="738"/>
      <c r="E24" s="738" t="s">
        <v>61</v>
      </c>
      <c r="F24" s="738"/>
      <c r="G24" s="738"/>
      <c r="H24" s="739"/>
    </row>
    <row r="25" spans="1:8">
      <c r="A25" s="1"/>
      <c r="B25" s="688"/>
      <c r="C25" s="738" t="s">
        <v>62</v>
      </c>
      <c r="D25" s="739"/>
      <c r="E25" s="738"/>
      <c r="F25" s="738"/>
      <c r="G25" s="738"/>
      <c r="H25" s="739"/>
    </row>
    <row r="26" spans="1:8">
      <c r="A26" s="1"/>
      <c r="B26" s="5" t="s">
        <v>63</v>
      </c>
      <c r="C26" s="744"/>
      <c r="D26" s="745"/>
      <c r="E26" s="745"/>
      <c r="F26" s="745"/>
      <c r="G26" s="745"/>
      <c r="H26" s="746"/>
    </row>
    <row r="27" spans="1:8">
      <c r="A27" s="1"/>
      <c r="B27" s="5" t="s">
        <v>63</v>
      </c>
      <c r="C27" s="738"/>
      <c r="D27" s="738"/>
      <c r="E27" s="738"/>
      <c r="F27" s="738"/>
      <c r="G27" s="738"/>
      <c r="H27" s="739"/>
    </row>
    <row r="28" spans="1:8">
      <c r="A28" s="1"/>
      <c r="B28" s="5" t="s">
        <v>63</v>
      </c>
      <c r="C28" s="738"/>
      <c r="D28" s="738"/>
      <c r="E28" s="738"/>
      <c r="F28" s="738"/>
      <c r="G28" s="738"/>
      <c r="H28" s="739"/>
    </row>
    <row r="29" spans="1:8" ht="15" thickBot="1">
      <c r="A29" s="1"/>
      <c r="C29" s="738"/>
      <c r="D29" s="738"/>
      <c r="E29" s="738"/>
      <c r="F29" s="738"/>
      <c r="G29" s="738"/>
      <c r="H29" s="739"/>
    </row>
    <row r="30" spans="1:8" ht="16.149999999999999" thickBot="1">
      <c r="A30" s="708" t="s">
        <v>64</v>
      </c>
      <c r="B30" s="709"/>
      <c r="C30" s="709"/>
      <c r="D30" s="709"/>
      <c r="E30" s="709"/>
      <c r="F30" s="709"/>
      <c r="G30" s="709"/>
      <c r="H30" s="710"/>
    </row>
    <row r="31" spans="1:8">
      <c r="A31" s="1"/>
      <c r="B31" s="695"/>
      <c r="C31" s="695"/>
      <c r="D31" s="695"/>
      <c r="E31" s="695"/>
      <c r="F31" s="695"/>
      <c r="G31" s="695"/>
      <c r="H31" s="3"/>
    </row>
    <row r="32" spans="1:8">
      <c r="A32" s="4" t="s">
        <v>65</v>
      </c>
      <c r="B32" s="717"/>
      <c r="C32" s="721"/>
      <c r="D32" s="721"/>
      <c r="E32" s="721"/>
      <c r="F32" s="721"/>
      <c r="G32" s="721"/>
      <c r="H32" s="722"/>
    </row>
    <row r="33" spans="1:8">
      <c r="A33" s="1" t="s">
        <v>66</v>
      </c>
      <c r="B33" s="695"/>
      <c r="C33" s="695"/>
      <c r="D33" s="695"/>
      <c r="E33" s="695"/>
      <c r="F33" s="695"/>
      <c r="G33" s="695"/>
      <c r="H33" s="3"/>
    </row>
    <row r="34" spans="1:8">
      <c r="A34" s="1" t="s">
        <v>67</v>
      </c>
      <c r="B34" s="700"/>
      <c r="C34" s="726"/>
      <c r="D34" s="701"/>
      <c r="E34" s="695"/>
      <c r="F34" s="695"/>
      <c r="G34" s="695"/>
      <c r="H34" s="3"/>
    </row>
    <row r="35" spans="1:8">
      <c r="A35" s="1" t="s">
        <v>68</v>
      </c>
      <c r="B35" s="700"/>
      <c r="C35" s="726"/>
      <c r="D35" s="701"/>
      <c r="E35" s="695"/>
      <c r="F35" s="695"/>
      <c r="G35" s="695"/>
      <c r="H35" s="3"/>
    </row>
    <row r="36" spans="1:8">
      <c r="A36" s="1" t="s">
        <v>69</v>
      </c>
      <c r="B36" s="700"/>
      <c r="C36" s="726"/>
      <c r="D36" s="701"/>
      <c r="E36" s="2" t="s">
        <v>70</v>
      </c>
      <c r="F36" s="700"/>
      <c r="G36" s="726"/>
      <c r="H36" s="727"/>
    </row>
    <row r="37" spans="1:8">
      <c r="A37" s="1" t="s">
        <v>71</v>
      </c>
      <c r="B37" s="700"/>
      <c r="C37" s="726"/>
      <c r="D37" s="701"/>
      <c r="E37" s="2" t="s">
        <v>72</v>
      </c>
      <c r="F37" s="700"/>
      <c r="G37" s="726"/>
      <c r="H37" s="727"/>
    </row>
    <row r="38" spans="1:8">
      <c r="A38" s="1" t="s">
        <v>73</v>
      </c>
      <c r="B38" s="700"/>
      <c r="C38" s="726"/>
      <c r="D38" s="701"/>
      <c r="E38" s="695"/>
      <c r="F38" s="695"/>
      <c r="G38" s="695"/>
      <c r="H38" s="3"/>
    </row>
    <row r="39" spans="1:8">
      <c r="A39" s="1" t="s">
        <v>74</v>
      </c>
      <c r="B39" s="700"/>
      <c r="C39" s="726"/>
      <c r="D39" s="701"/>
      <c r="E39" s="2" t="s">
        <v>75</v>
      </c>
      <c r="F39" s="700"/>
      <c r="G39" s="726"/>
      <c r="H39" s="727"/>
    </row>
    <row r="40" spans="1:8">
      <c r="A40" s="1"/>
      <c r="B40" s="695"/>
      <c r="C40" s="695"/>
      <c r="D40" s="695"/>
      <c r="E40" s="695"/>
      <c r="F40" s="695"/>
      <c r="G40" s="695"/>
      <c r="H40" s="3"/>
    </row>
    <row r="41" spans="1:8">
      <c r="A41" s="1" t="s">
        <v>76</v>
      </c>
      <c r="B41" s="700"/>
      <c r="C41" s="726"/>
      <c r="D41" s="726"/>
      <c r="E41" s="726"/>
      <c r="F41" s="726"/>
      <c r="G41" s="726"/>
      <c r="H41" s="727"/>
    </row>
    <row r="42" spans="1:8" ht="27">
      <c r="A42" s="1"/>
      <c r="B42" s="688" t="s">
        <v>77</v>
      </c>
      <c r="C42" s="700"/>
      <c r="D42" s="726"/>
      <c r="E42" s="726"/>
      <c r="F42" s="726"/>
      <c r="G42" s="726"/>
      <c r="H42" s="727"/>
    </row>
    <row r="43" spans="1:8">
      <c r="A43" s="1"/>
      <c r="B43" s="695"/>
      <c r="C43" s="695"/>
      <c r="D43" s="695"/>
      <c r="E43" s="695"/>
      <c r="F43" s="695"/>
      <c r="G43" s="695"/>
      <c r="H43" s="3"/>
    </row>
    <row r="44" spans="1:8" ht="39.6">
      <c r="A44" s="1" t="s">
        <v>78</v>
      </c>
      <c r="B44" s="6" t="s">
        <v>79</v>
      </c>
      <c r="C44" s="695"/>
      <c r="D44" s="695"/>
      <c r="E44" s="695"/>
      <c r="F44" s="695"/>
      <c r="G44" s="695"/>
      <c r="H44" s="3"/>
    </row>
    <row r="45" spans="1:8" ht="27">
      <c r="A45" s="1"/>
      <c r="B45" s="6" t="s">
        <v>80</v>
      </c>
      <c r="C45" s="5" t="s">
        <v>81</v>
      </c>
      <c r="D45" s="723"/>
      <c r="E45" s="723"/>
      <c r="F45" s="7"/>
      <c r="G45" s="7"/>
      <c r="H45" s="8"/>
    </row>
    <row r="46" spans="1:8" ht="40.15">
      <c r="A46" s="1"/>
      <c r="B46" s="695"/>
      <c r="C46" s="5" t="s">
        <v>82</v>
      </c>
      <c r="D46" s="723"/>
      <c r="E46" s="723"/>
      <c r="F46" s="7"/>
      <c r="G46" s="7"/>
      <c r="H46" s="8"/>
    </row>
    <row r="47" spans="1:8">
      <c r="A47" s="1"/>
      <c r="B47" s="695"/>
      <c r="C47" s="695"/>
      <c r="D47" s="695"/>
      <c r="E47" s="695"/>
      <c r="F47" s="695"/>
      <c r="G47" s="695"/>
      <c r="H47" s="3"/>
    </row>
    <row r="48" spans="1:8">
      <c r="A48" s="1" t="s">
        <v>83</v>
      </c>
      <c r="B48" s="695"/>
      <c r="C48" s="695"/>
      <c r="D48" s="695"/>
      <c r="E48" s="695"/>
      <c r="F48" s="695"/>
      <c r="G48" s="695"/>
      <c r="H48" s="3"/>
    </row>
    <row r="49" spans="1:8">
      <c r="A49" s="1"/>
      <c r="B49" s="700"/>
      <c r="C49" s="726"/>
      <c r="D49" s="726"/>
      <c r="E49" s="726"/>
      <c r="F49" s="726"/>
      <c r="G49" s="726"/>
      <c r="H49" s="727"/>
    </row>
    <row r="50" spans="1:8">
      <c r="A50" s="1"/>
      <c r="B50" s="700"/>
      <c r="C50" s="726"/>
      <c r="D50" s="726"/>
      <c r="E50" s="726"/>
      <c r="F50" s="726"/>
      <c r="G50" s="726"/>
      <c r="H50" s="727"/>
    </row>
    <row r="51" spans="1:8">
      <c r="A51" s="1"/>
      <c r="B51" s="700"/>
      <c r="C51" s="726"/>
      <c r="D51" s="726"/>
      <c r="E51" s="726"/>
      <c r="F51" s="726"/>
      <c r="G51" s="726"/>
      <c r="H51" s="727"/>
    </row>
    <row r="52" spans="1:8">
      <c r="A52" s="1"/>
      <c r="B52" s="700"/>
      <c r="C52" s="726"/>
      <c r="D52" s="726"/>
      <c r="E52" s="726"/>
      <c r="F52" s="726"/>
      <c r="G52" s="726"/>
      <c r="H52" s="727"/>
    </row>
    <row r="53" spans="1:8">
      <c r="A53" s="1"/>
      <c r="B53" s="695"/>
      <c r="C53" s="695"/>
      <c r="D53" s="695"/>
      <c r="E53" s="695"/>
      <c r="F53" s="695"/>
      <c r="G53" s="695"/>
      <c r="H53" s="3"/>
    </row>
    <row r="54" spans="1:8">
      <c r="A54" s="1" t="s">
        <v>84</v>
      </c>
      <c r="B54" s="717"/>
      <c r="C54" s="721"/>
      <c r="D54" s="721"/>
      <c r="E54" s="721"/>
      <c r="F54" s="721"/>
      <c r="G54" s="721"/>
      <c r="H54" s="722"/>
    </row>
    <row r="55" spans="1:8" ht="15" thickBot="1">
      <c r="A55" s="1"/>
      <c r="B55" s="9"/>
      <c r="C55" s="10"/>
      <c r="D55" s="10"/>
      <c r="E55" s="10"/>
      <c r="F55" s="10"/>
      <c r="G55" s="10"/>
      <c r="H55" s="11"/>
    </row>
    <row r="56" spans="1:8" ht="16.149999999999999" thickBot="1">
      <c r="A56" s="708" t="s">
        <v>85</v>
      </c>
      <c r="B56" s="709"/>
      <c r="C56" s="709"/>
      <c r="D56" s="709"/>
      <c r="E56" s="709"/>
      <c r="F56" s="709"/>
      <c r="G56" s="709"/>
      <c r="H56" s="710"/>
    </row>
    <row r="57" spans="1:8">
      <c r="A57" s="1"/>
      <c r="B57" s="695"/>
      <c r="C57" s="695"/>
      <c r="D57" s="695"/>
      <c r="E57" s="695"/>
      <c r="F57" s="695"/>
      <c r="G57" s="695"/>
      <c r="H57" s="3"/>
    </row>
    <row r="58" spans="1:8">
      <c r="A58" s="754" t="s">
        <v>86</v>
      </c>
      <c r="B58" s="755"/>
      <c r="C58" s="755"/>
      <c r="D58" s="755"/>
      <c r="E58" s="755"/>
      <c r="F58" s="755"/>
      <c r="G58" s="755"/>
      <c r="H58" s="756"/>
    </row>
    <row r="59" spans="1:8">
      <c r="A59" s="1" t="s">
        <v>87</v>
      </c>
      <c r="B59" s="12"/>
      <c r="C59" s="695"/>
      <c r="D59" s="695"/>
      <c r="E59" s="695"/>
      <c r="F59" s="695"/>
      <c r="G59" s="695"/>
      <c r="H59" s="3"/>
    </row>
    <row r="60" spans="1:8" ht="40.15">
      <c r="A60" s="1" t="s">
        <v>88</v>
      </c>
      <c r="B60" s="12"/>
      <c r="C60" s="5" t="s">
        <v>89</v>
      </c>
      <c r="D60" s="747" t="s">
        <v>90</v>
      </c>
      <c r="E60" s="747"/>
      <c r="F60" s="7"/>
      <c r="G60" s="7"/>
      <c r="H60" s="8"/>
    </row>
    <row r="61" spans="1:8" ht="40.15">
      <c r="A61" s="13" t="s">
        <v>91</v>
      </c>
      <c r="B61" s="12"/>
      <c r="C61" s="5" t="s">
        <v>92</v>
      </c>
      <c r="D61" s="723" t="s">
        <v>90</v>
      </c>
      <c r="E61" s="723"/>
      <c r="F61" s="14"/>
      <c r="G61" s="14"/>
      <c r="H61" s="15"/>
    </row>
    <row r="62" spans="1:8" ht="40.15">
      <c r="A62" s="1" t="s">
        <v>93</v>
      </c>
      <c r="B62" s="12"/>
      <c r="C62" s="5" t="s">
        <v>94</v>
      </c>
      <c r="D62" s="700"/>
      <c r="E62" s="701"/>
      <c r="F62" s="695"/>
      <c r="G62" s="695"/>
      <c r="H62" s="3"/>
    </row>
    <row r="63" spans="1:8" ht="40.15">
      <c r="A63" s="13" t="s">
        <v>91</v>
      </c>
      <c r="B63" s="12"/>
      <c r="C63" s="5" t="s">
        <v>95</v>
      </c>
      <c r="D63" s="723"/>
      <c r="E63" s="723"/>
      <c r="F63" s="14"/>
      <c r="G63" s="14"/>
      <c r="H63" s="15"/>
    </row>
    <row r="64" spans="1:8" ht="40.15">
      <c r="A64" s="1" t="s">
        <v>96</v>
      </c>
      <c r="B64" s="12"/>
      <c r="C64" s="5" t="s">
        <v>92</v>
      </c>
      <c r="D64" s="747" t="s">
        <v>90</v>
      </c>
      <c r="E64" s="747"/>
      <c r="F64" s="695"/>
      <c r="G64" s="695"/>
      <c r="H64" s="3"/>
    </row>
    <row r="65" spans="1:8" ht="40.15">
      <c r="A65" s="13" t="s">
        <v>91</v>
      </c>
      <c r="B65" s="12"/>
      <c r="C65" s="5" t="s">
        <v>89</v>
      </c>
      <c r="D65" s="747" t="s">
        <v>90</v>
      </c>
      <c r="E65" s="747"/>
      <c r="F65" s="695"/>
      <c r="G65" s="695"/>
      <c r="H65" s="3"/>
    </row>
    <row r="66" spans="1:8" ht="15" thickBot="1">
      <c r="A66" s="16"/>
      <c r="B66" s="695"/>
      <c r="C66" s="695"/>
      <c r="D66" s="695"/>
      <c r="E66" s="695"/>
      <c r="F66" s="695"/>
      <c r="G66" s="695"/>
      <c r="H66" s="3"/>
    </row>
    <row r="67" spans="1:8" ht="16.149999999999999" thickBot="1">
      <c r="A67" s="708" t="s">
        <v>97</v>
      </c>
      <c r="B67" s="709"/>
      <c r="C67" s="709"/>
      <c r="D67" s="709"/>
      <c r="E67" s="709"/>
      <c r="F67" s="709"/>
      <c r="G67" s="709"/>
      <c r="H67" s="710"/>
    </row>
    <row r="68" spans="1:8">
      <c r="A68" s="17"/>
      <c r="B68" s="18"/>
      <c r="C68" s="18"/>
      <c r="D68" s="18"/>
      <c r="E68" s="18"/>
      <c r="F68" s="18"/>
      <c r="G68" s="18"/>
      <c r="H68" s="19"/>
    </row>
    <row r="69" spans="1:8">
      <c r="A69" s="1" t="s">
        <v>98</v>
      </c>
      <c r="B69" s="695"/>
      <c r="C69" s="695"/>
      <c r="D69" s="695"/>
      <c r="E69" s="695"/>
      <c r="F69" s="695"/>
      <c r="G69" s="695"/>
      <c r="H69" s="3"/>
    </row>
    <row r="70" spans="1:8">
      <c r="A70" s="1" t="s">
        <v>99</v>
      </c>
      <c r="B70" s="12"/>
      <c r="C70" s="695"/>
      <c r="D70" s="695"/>
      <c r="E70" s="695" t="s">
        <v>100</v>
      </c>
      <c r="F70" s="723"/>
      <c r="G70" s="723"/>
      <c r="H70" s="3"/>
    </row>
    <row r="71" spans="1:8">
      <c r="A71" s="1"/>
      <c r="B71" s="20"/>
      <c r="C71" s="20"/>
      <c r="D71" s="20"/>
      <c r="E71" s="20"/>
      <c r="F71" s="9"/>
      <c r="G71" s="9"/>
      <c r="H71" s="3"/>
    </row>
    <row r="72" spans="1:8" ht="27">
      <c r="A72" s="1" t="s">
        <v>101</v>
      </c>
      <c r="B72" s="12"/>
      <c r="C72" s="5" t="s">
        <v>102</v>
      </c>
      <c r="D72" s="12"/>
      <c r="E72" s="2" t="s">
        <v>103</v>
      </c>
      <c r="F72" s="12"/>
      <c r="G72" s="2" t="s">
        <v>104</v>
      </c>
      <c r="H72" s="21"/>
    </row>
    <row r="73" spans="1:8">
      <c r="A73" s="13" t="s">
        <v>105</v>
      </c>
      <c r="B73" s="748" t="s">
        <v>106</v>
      </c>
      <c r="C73" s="749"/>
      <c r="D73" s="749"/>
      <c r="E73" s="749"/>
      <c r="F73" s="749"/>
      <c r="G73" s="749"/>
      <c r="H73" s="750"/>
    </row>
    <row r="74" spans="1:8">
      <c r="A74" s="1"/>
      <c r="B74" s="751"/>
      <c r="C74" s="752"/>
      <c r="D74" s="752"/>
      <c r="E74" s="752"/>
      <c r="F74" s="752"/>
      <c r="G74" s="752"/>
      <c r="H74" s="753"/>
    </row>
    <row r="75" spans="1:8">
      <c r="A75" s="1"/>
      <c r="B75" s="9"/>
      <c r="C75" s="9"/>
      <c r="D75" s="9"/>
      <c r="E75" s="9"/>
      <c r="F75" s="9"/>
      <c r="G75" s="9"/>
      <c r="H75" s="22"/>
    </row>
    <row r="76" spans="1:8" ht="27">
      <c r="A76" s="1" t="s">
        <v>107</v>
      </c>
      <c r="B76" s="12"/>
      <c r="C76" s="5" t="s">
        <v>102</v>
      </c>
      <c r="D76" s="12"/>
      <c r="E76" s="2" t="s">
        <v>103</v>
      </c>
      <c r="F76" s="12"/>
      <c r="G76" s="2" t="s">
        <v>104</v>
      </c>
      <c r="H76" s="21"/>
    </row>
    <row r="77" spans="1:8">
      <c r="A77" s="13" t="s">
        <v>108</v>
      </c>
      <c r="B77" s="748" t="s">
        <v>106</v>
      </c>
      <c r="C77" s="749"/>
      <c r="D77" s="749"/>
      <c r="E77" s="749"/>
      <c r="F77" s="749"/>
      <c r="G77" s="749"/>
      <c r="H77" s="750"/>
    </row>
    <row r="78" spans="1:8">
      <c r="A78" s="1"/>
      <c r="B78" s="751"/>
      <c r="C78" s="752"/>
      <c r="D78" s="752"/>
      <c r="E78" s="752"/>
      <c r="F78" s="752"/>
      <c r="G78" s="752"/>
      <c r="H78" s="753"/>
    </row>
    <row r="79" spans="1:8">
      <c r="A79" s="1"/>
      <c r="B79" s="695"/>
      <c r="C79" s="695"/>
      <c r="D79" s="695"/>
      <c r="E79" s="695"/>
      <c r="F79" s="695"/>
      <c r="G79" s="695"/>
      <c r="H79" s="3"/>
    </row>
    <row r="80" spans="1:8">
      <c r="A80" s="2" t="s">
        <v>109</v>
      </c>
      <c r="B80" s="12"/>
      <c r="C80" s="3"/>
    </row>
    <row r="81" spans="1:8">
      <c r="A81" s="1"/>
      <c r="B81" s="23"/>
      <c r="C81" s="20"/>
      <c r="D81" s="20"/>
      <c r="E81" s="20"/>
      <c r="F81" s="20"/>
      <c r="G81" s="20"/>
      <c r="H81" s="24"/>
    </row>
    <row r="82" spans="1:8">
      <c r="A82" s="1" t="s">
        <v>110</v>
      </c>
      <c r="B82" s="12"/>
      <c r="C82" s="695"/>
      <c r="D82" s="695"/>
      <c r="E82" s="695"/>
      <c r="F82" s="695"/>
      <c r="G82" s="695"/>
      <c r="H82" s="3"/>
    </row>
    <row r="83" spans="1:8">
      <c r="A83" s="1" t="s">
        <v>111</v>
      </c>
      <c r="B83" s="695"/>
      <c r="C83" s="12"/>
      <c r="D83" s="16"/>
      <c r="E83" s="695"/>
      <c r="F83" s="695"/>
      <c r="G83" s="695"/>
      <c r="H83" s="3"/>
    </row>
    <row r="84" spans="1:8">
      <c r="A84" s="1" t="s">
        <v>112</v>
      </c>
      <c r="B84" s="695"/>
      <c r="C84" s="12"/>
      <c r="D84" s="16"/>
      <c r="E84" s="695"/>
      <c r="F84" s="695"/>
      <c r="G84" s="695"/>
      <c r="H84" s="3"/>
    </row>
    <row r="85" spans="1:8">
      <c r="A85" s="1" t="s">
        <v>113</v>
      </c>
      <c r="B85" s="25"/>
      <c r="C85" s="26"/>
      <c r="D85" s="7"/>
      <c r="E85" s="2" t="s">
        <v>114</v>
      </c>
      <c r="F85" s="740"/>
      <c r="G85" s="741"/>
      <c r="H85" s="742"/>
    </row>
    <row r="86" spans="1:8">
      <c r="A86" s="1"/>
      <c r="B86" s="2" t="s">
        <v>115</v>
      </c>
      <c r="C86" s="743"/>
      <c r="D86" s="743"/>
      <c r="E86" s="16"/>
      <c r="F86" s="14"/>
      <c r="G86" s="14"/>
      <c r="H86" s="15"/>
    </row>
    <row r="87" spans="1:8">
      <c r="A87" s="1" t="s">
        <v>116</v>
      </c>
      <c r="B87" s="695"/>
      <c r="C87" s="27"/>
      <c r="D87" s="695"/>
      <c r="E87" s="695"/>
      <c r="F87" s="695"/>
      <c r="G87" s="695"/>
      <c r="H87" s="3"/>
    </row>
    <row r="88" spans="1:8">
      <c r="A88" s="1" t="s">
        <v>117</v>
      </c>
      <c r="B88" s="695"/>
      <c r="C88" s="12"/>
      <c r="D88" s="695"/>
      <c r="E88" s="695"/>
      <c r="F88" s="695"/>
      <c r="G88" s="695"/>
      <c r="H88" s="3"/>
    </row>
    <row r="89" spans="1:8">
      <c r="A89" s="1" t="s">
        <v>118</v>
      </c>
      <c r="B89" s="695"/>
      <c r="C89" s="12"/>
      <c r="D89" s="695"/>
      <c r="E89" s="695"/>
      <c r="F89" s="695"/>
      <c r="G89" s="695"/>
      <c r="H89" s="3"/>
    </row>
    <row r="90" spans="1:8">
      <c r="A90" s="1" t="s">
        <v>119</v>
      </c>
      <c r="B90" s="695"/>
      <c r="C90" s="12"/>
      <c r="D90" s="695"/>
      <c r="E90" s="695"/>
      <c r="F90" s="695"/>
      <c r="G90" s="695"/>
      <c r="H90" s="3"/>
    </row>
    <row r="91" spans="1:8">
      <c r="A91" s="1" t="s">
        <v>120</v>
      </c>
      <c r="B91" s="695"/>
      <c r="C91" s="12"/>
      <c r="D91" s="695"/>
      <c r="E91" s="695"/>
      <c r="F91" s="695"/>
      <c r="G91" s="695"/>
      <c r="H91" s="3"/>
    </row>
    <row r="92" spans="1:8">
      <c r="A92" s="1" t="s">
        <v>121</v>
      </c>
      <c r="B92" s="695"/>
      <c r="C92" s="12"/>
      <c r="D92" s="695"/>
      <c r="E92" s="695"/>
      <c r="F92" s="695"/>
      <c r="G92" s="695"/>
      <c r="H92" s="3"/>
    </row>
    <row r="93" spans="1:8">
      <c r="A93" s="1" t="s">
        <v>122</v>
      </c>
      <c r="B93" s="695"/>
      <c r="C93" s="12"/>
      <c r="D93" s="695"/>
      <c r="E93" s="695"/>
      <c r="F93" s="695"/>
      <c r="G93" s="695"/>
      <c r="H93" s="3"/>
    </row>
    <row r="94" spans="1:8">
      <c r="A94" s="1" t="s">
        <v>123</v>
      </c>
      <c r="B94" s="695"/>
      <c r="C94" s="12"/>
      <c r="D94" s="695"/>
      <c r="E94" s="695"/>
      <c r="F94" s="695"/>
      <c r="G94" s="695"/>
      <c r="H94" s="3"/>
    </row>
    <row r="95" spans="1:8">
      <c r="A95" s="1" t="s">
        <v>124</v>
      </c>
      <c r="B95" s="695"/>
      <c r="C95" s="12"/>
      <c r="D95" s="695"/>
      <c r="E95" s="695"/>
      <c r="F95" s="695"/>
      <c r="G95" s="695"/>
      <c r="H95" s="3"/>
    </row>
    <row r="96" spans="1:8">
      <c r="A96" s="13" t="s">
        <v>125</v>
      </c>
      <c r="B96" s="12"/>
      <c r="C96" s="695"/>
      <c r="D96" s="695"/>
      <c r="E96" s="695"/>
      <c r="F96" s="695"/>
      <c r="G96" s="695"/>
      <c r="H96" s="3"/>
    </row>
    <row r="97" spans="1:8">
      <c r="A97" s="13" t="s">
        <v>126</v>
      </c>
      <c r="B97" s="12"/>
      <c r="C97" s="695"/>
      <c r="D97" s="695"/>
      <c r="E97" s="695"/>
      <c r="F97" s="695"/>
      <c r="G97" s="695"/>
      <c r="H97" s="3"/>
    </row>
    <row r="98" spans="1:8">
      <c r="A98" s="13" t="s">
        <v>127</v>
      </c>
      <c r="B98" s="12"/>
      <c r="C98" s="695"/>
      <c r="D98" s="695"/>
      <c r="E98" s="695"/>
      <c r="F98" s="695"/>
      <c r="G98" s="695"/>
      <c r="H98" s="3"/>
    </row>
    <row r="99" spans="1:8" ht="15" thickBot="1">
      <c r="A99" s="28" t="s">
        <v>128</v>
      </c>
      <c r="B99" s="29"/>
      <c r="C99" s="30" t="s">
        <v>129</v>
      </c>
      <c r="D99" s="12"/>
      <c r="E99" s="31"/>
      <c r="F99" s="31"/>
      <c r="G99" s="31"/>
      <c r="H99" s="32"/>
    </row>
  </sheetData>
  <mergeCells count="72">
    <mergeCell ref="F85:H85"/>
    <mergeCell ref="C86:D86"/>
    <mergeCell ref="G25:H25"/>
    <mergeCell ref="C26:H26"/>
    <mergeCell ref="D64:E64"/>
    <mergeCell ref="D65:E65"/>
    <mergeCell ref="A67:H67"/>
    <mergeCell ref="F70:G70"/>
    <mergeCell ref="B73:H74"/>
    <mergeCell ref="B77:H78"/>
    <mergeCell ref="A56:H56"/>
    <mergeCell ref="A58:H58"/>
    <mergeCell ref="D60:E60"/>
    <mergeCell ref="D61:E61"/>
    <mergeCell ref="D62:E62"/>
    <mergeCell ref="D63:E63"/>
    <mergeCell ref="B54:H54"/>
    <mergeCell ref="B38:D38"/>
    <mergeCell ref="B39:D39"/>
    <mergeCell ref="F39:H39"/>
    <mergeCell ref="B41:H41"/>
    <mergeCell ref="C42:H42"/>
    <mergeCell ref="D45:E45"/>
    <mergeCell ref="D46:E46"/>
    <mergeCell ref="B49:H49"/>
    <mergeCell ref="B50:H50"/>
    <mergeCell ref="B51:H51"/>
    <mergeCell ref="B52:H52"/>
    <mergeCell ref="B37:D37"/>
    <mergeCell ref="F37:H37"/>
    <mergeCell ref="C27:H27"/>
    <mergeCell ref="C28:H28"/>
    <mergeCell ref="C29:H29"/>
    <mergeCell ref="A30:H30"/>
    <mergeCell ref="B32:H32"/>
    <mergeCell ref="B34:D34"/>
    <mergeCell ref="B35:D35"/>
    <mergeCell ref="B36:D36"/>
    <mergeCell ref="F36:H36"/>
    <mergeCell ref="E25:F25"/>
    <mergeCell ref="C25:D25"/>
    <mergeCell ref="C23:D23"/>
    <mergeCell ref="E23:F23"/>
    <mergeCell ref="G23:H23"/>
    <mergeCell ref="C24:D24"/>
    <mergeCell ref="E24:F24"/>
    <mergeCell ref="G24:H24"/>
    <mergeCell ref="C22:H22"/>
    <mergeCell ref="C12:D12"/>
    <mergeCell ref="C13:D13"/>
    <mergeCell ref="C14:H14"/>
    <mergeCell ref="C15:D15"/>
    <mergeCell ref="C16:D16"/>
    <mergeCell ref="E16:F16"/>
    <mergeCell ref="G16:H16"/>
    <mergeCell ref="C17:D17"/>
    <mergeCell ref="C18:H18"/>
    <mergeCell ref="C19:D19"/>
    <mergeCell ref="C20:H20"/>
    <mergeCell ref="C21:H21"/>
    <mergeCell ref="C11:D11"/>
    <mergeCell ref="A1:H1"/>
    <mergeCell ref="A2:H2"/>
    <mergeCell ref="A3:H3"/>
    <mergeCell ref="B4:H4"/>
    <mergeCell ref="B5:H5"/>
    <mergeCell ref="B6:C6"/>
    <mergeCell ref="D6:E6"/>
    <mergeCell ref="F6:H6"/>
    <mergeCell ref="B7:C7"/>
    <mergeCell ref="F7:H7"/>
    <mergeCell ref="C9:E9"/>
  </mergeCells>
  <dataValidations count="6">
    <dataValidation type="list" allowBlank="1" showInputMessage="1" showErrorMessage="1" sqref="B41:H41" xr:uid="{379C783F-217F-4126-9EAB-BC151D8C1C18}">
      <formula1>"General Partnership, Corporation, Joint Venture, Individual, Nonprofit Organization, Limited Partnership, Local Government "</formula1>
    </dataValidation>
    <dataValidation type="list" allowBlank="1" showInputMessage="1" showErrorMessage="1" sqref="B32:H32" xr:uid="{11224DC3-1522-4120-B465-5573E5735A59}">
      <formula1>"Current owner and will retain ownership, Project developer and will be part of the final ownership entity, Project developer and will not be part of the final ownership entity "</formula1>
    </dataValidation>
    <dataValidation type="list" allowBlank="1" showInputMessage="1" showErrorMessage="1" sqref="B54:H54" xr:uid="{A9C9C212-EF79-40EB-857C-E34F029A4BAB}">
      <formula1>"Nonprofit, For Profit, Joint Venture"</formula1>
    </dataValidation>
    <dataValidation type="list" allowBlank="1" showInputMessage="1" showErrorMessage="1" sqref="B59:B63 B70:B72 D81 B76 B82 C84 C85 B65" xr:uid="{738CC05A-E3D0-4D56-8F9C-BE9D0E802F8C}">
      <formula1>"yes, no"</formula1>
    </dataValidation>
    <dataValidation type="list" allowBlank="1" showInputMessage="1" showErrorMessage="1" sqref="D72 D76" xr:uid="{246C3EFF-78B5-432B-B276-3619E9A3C92C}">
      <formula1>"Vacant, Occupied"</formula1>
    </dataValidation>
    <dataValidation type="list" allowBlank="1" showInputMessage="1" showErrorMessage="1" sqref="B64" xr:uid="{E6FDCD9B-6A22-4DDD-A507-AF5ECCD3936D}">
      <formula1>"Exclusive Negotiating Agreement, Lease Disposition and Development Agreement, Disposition &amp; Development Agreement"</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1</xdr:col>
                    <xdr:colOff>2255520</xdr:colOff>
                    <xdr:row>21</xdr:row>
                    <xdr:rowOff>342900</xdr:rowOff>
                  </from>
                  <to>
                    <xdr:col>2</xdr:col>
                    <xdr:colOff>335280</xdr:colOff>
                    <xdr:row>23</xdr:row>
                    <xdr:rowOff>22860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xdr:col>
                    <xdr:colOff>876300</xdr:colOff>
                    <xdr:row>21</xdr:row>
                    <xdr:rowOff>342900</xdr:rowOff>
                  </from>
                  <to>
                    <xdr:col>4</xdr:col>
                    <xdr:colOff>266700</xdr:colOff>
                    <xdr:row>23</xdr:row>
                    <xdr:rowOff>22860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xdr:col>
                    <xdr:colOff>0</xdr:colOff>
                    <xdr:row>22</xdr:row>
                    <xdr:rowOff>342900</xdr:rowOff>
                  </from>
                  <to>
                    <xdr:col>2</xdr:col>
                    <xdr:colOff>228600</xdr:colOff>
                    <xdr:row>24</xdr:row>
                    <xdr:rowOff>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xdr:col>
                    <xdr:colOff>868680</xdr:colOff>
                    <xdr:row>22</xdr:row>
                    <xdr:rowOff>342900</xdr:rowOff>
                  </from>
                  <to>
                    <xdr:col>4</xdr:col>
                    <xdr:colOff>266700</xdr:colOff>
                    <xdr:row>24</xdr:row>
                    <xdr:rowOff>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1</xdr:col>
                    <xdr:colOff>2255520</xdr:colOff>
                    <xdr:row>23</xdr:row>
                    <xdr:rowOff>342900</xdr:rowOff>
                  </from>
                  <to>
                    <xdr:col>2</xdr:col>
                    <xdr:colOff>335280</xdr:colOff>
                    <xdr:row>24</xdr:row>
                    <xdr:rowOff>160020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xdr:col>
                    <xdr:colOff>0</xdr:colOff>
                    <xdr:row>23</xdr:row>
                    <xdr:rowOff>342900</xdr:rowOff>
                  </from>
                  <to>
                    <xdr:col>2</xdr:col>
                    <xdr:colOff>228600</xdr:colOff>
                    <xdr:row>24</xdr:row>
                    <xdr:rowOff>160020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6</xdr:col>
                    <xdr:colOff>0</xdr:colOff>
                    <xdr:row>22</xdr:row>
                    <xdr:rowOff>0</xdr:rowOff>
                  </from>
                  <to>
                    <xdr:col>6</xdr:col>
                    <xdr:colOff>228600</xdr:colOff>
                    <xdr:row>23</xdr:row>
                    <xdr:rowOff>22860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xdr:col>
                    <xdr:colOff>0</xdr:colOff>
                    <xdr:row>43</xdr:row>
                    <xdr:rowOff>0</xdr:rowOff>
                  </from>
                  <to>
                    <xdr:col>1</xdr:col>
                    <xdr:colOff>228600</xdr:colOff>
                    <xdr:row>44</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1</xdr:col>
                    <xdr:colOff>7620</xdr:colOff>
                    <xdr:row>43</xdr:row>
                    <xdr:rowOff>457200</xdr:rowOff>
                  </from>
                  <to>
                    <xdr:col>1</xdr:col>
                    <xdr:colOff>236220</xdr:colOff>
                    <xdr:row>44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C252-DED8-40D3-943B-63F960D799E7}">
  <dimension ref="A1:H61"/>
  <sheetViews>
    <sheetView workbookViewId="0">
      <selection activeCell="B33" sqref="B33"/>
    </sheetView>
  </sheetViews>
  <sheetFormatPr defaultRowHeight="14.45"/>
  <cols>
    <col min="1" max="1" width="30.28515625" customWidth="1"/>
    <col min="2" max="2" width="13.5703125" bestFit="1" customWidth="1"/>
    <col min="3" max="4" width="12.28515625" customWidth="1"/>
    <col min="5" max="5" width="12.140625" customWidth="1"/>
    <col min="6" max="6" width="12.7109375" customWidth="1"/>
    <col min="7" max="7" width="11.85546875" customWidth="1"/>
    <col min="8" max="8" width="12.42578125" customWidth="1"/>
  </cols>
  <sheetData>
    <row r="1" spans="1:8">
      <c r="A1" s="757" t="s">
        <v>130</v>
      </c>
      <c r="B1" s="758"/>
      <c r="C1" s="758"/>
      <c r="D1" s="758"/>
      <c r="E1" s="758"/>
      <c r="F1" s="758"/>
      <c r="G1" s="758"/>
      <c r="H1" s="758"/>
    </row>
    <row r="2" spans="1:8" ht="15" thickBot="1">
      <c r="A2" s="34"/>
      <c r="B2" s="33"/>
      <c r="C2" s="33"/>
      <c r="D2" s="33"/>
      <c r="E2" s="33"/>
      <c r="F2" s="33"/>
      <c r="G2" s="33"/>
      <c r="H2" s="33"/>
    </row>
    <row r="3" spans="1:8" ht="27">
      <c r="A3" s="35" t="s">
        <v>131</v>
      </c>
      <c r="B3" s="36" t="s">
        <v>132</v>
      </c>
      <c r="C3" s="37" t="s">
        <v>133</v>
      </c>
      <c r="D3" s="37" t="s">
        <v>133</v>
      </c>
      <c r="E3" s="37" t="s">
        <v>133</v>
      </c>
      <c r="F3" s="37" t="s">
        <v>133</v>
      </c>
      <c r="G3" s="37" t="s">
        <v>133</v>
      </c>
      <c r="H3" s="38" t="s">
        <v>133</v>
      </c>
    </row>
    <row r="4" spans="1:8" ht="26.45">
      <c r="A4" s="39" t="s">
        <v>134</v>
      </c>
      <c r="B4" s="40" t="s">
        <v>135</v>
      </c>
      <c r="C4" s="41" t="s">
        <v>135</v>
      </c>
      <c r="D4" s="41" t="s">
        <v>135</v>
      </c>
      <c r="E4" s="41" t="s">
        <v>135</v>
      </c>
      <c r="F4" s="41" t="s">
        <v>135</v>
      </c>
      <c r="G4" s="41" t="s">
        <v>135</v>
      </c>
      <c r="H4" s="42" t="s">
        <v>135</v>
      </c>
    </row>
    <row r="5" spans="1:8">
      <c r="A5" s="43" t="s">
        <v>136</v>
      </c>
      <c r="B5" s="44" t="s">
        <v>137</v>
      </c>
      <c r="C5" s="45" t="s">
        <v>137</v>
      </c>
      <c r="D5" s="45" t="s">
        <v>137</v>
      </c>
      <c r="E5" s="45" t="s">
        <v>137</v>
      </c>
      <c r="F5" s="45" t="s">
        <v>137</v>
      </c>
      <c r="G5" s="45" t="s">
        <v>137</v>
      </c>
      <c r="H5" s="46" t="s">
        <v>137</v>
      </c>
    </row>
    <row r="6" spans="1:8">
      <c r="A6" s="47"/>
      <c r="B6" s="44" t="s">
        <v>138</v>
      </c>
      <c r="C6" s="45" t="s">
        <v>138</v>
      </c>
      <c r="D6" s="45" t="s">
        <v>138</v>
      </c>
      <c r="E6" s="45" t="s">
        <v>138</v>
      </c>
      <c r="F6" s="45" t="s">
        <v>138</v>
      </c>
      <c r="G6" s="45" t="s">
        <v>138</v>
      </c>
      <c r="H6" s="46" t="s">
        <v>138</v>
      </c>
    </row>
    <row r="7" spans="1:8">
      <c r="A7" s="39" t="s">
        <v>139</v>
      </c>
      <c r="B7" s="48" t="s">
        <v>140</v>
      </c>
      <c r="C7" s="49" t="s">
        <v>141</v>
      </c>
      <c r="D7" s="49" t="s">
        <v>141</v>
      </c>
      <c r="E7" s="49" t="s">
        <v>141</v>
      </c>
      <c r="F7" s="49" t="s">
        <v>140</v>
      </c>
      <c r="G7" s="49" t="s">
        <v>140</v>
      </c>
      <c r="H7" s="50" t="s">
        <v>140</v>
      </c>
    </row>
    <row r="8" spans="1:8">
      <c r="A8" s="39" t="s">
        <v>142</v>
      </c>
      <c r="B8" s="48"/>
      <c r="C8" s="51">
        <v>0</v>
      </c>
      <c r="D8" s="51">
        <v>0</v>
      </c>
      <c r="E8" s="51">
        <v>0</v>
      </c>
      <c r="F8" s="51">
        <v>0</v>
      </c>
      <c r="G8" s="51">
        <v>0</v>
      </c>
      <c r="H8" s="52">
        <v>0</v>
      </c>
    </row>
    <row r="9" spans="1:8">
      <c r="A9" s="39" t="s">
        <v>143</v>
      </c>
      <c r="B9" s="53">
        <f>SUM(B10:B14)</f>
        <v>0</v>
      </c>
      <c r="C9" s="54">
        <f>SUM(C10:C14)</f>
        <v>0</v>
      </c>
      <c r="D9" s="54">
        <f t="shared" ref="D9:H9" si="0">SUM(D10:D14)</f>
        <v>0</v>
      </c>
      <c r="E9" s="54">
        <f t="shared" si="0"/>
        <v>0</v>
      </c>
      <c r="F9" s="54">
        <f t="shared" si="0"/>
        <v>0</v>
      </c>
      <c r="G9" s="54">
        <f t="shared" si="0"/>
        <v>0</v>
      </c>
      <c r="H9" s="55">
        <f t="shared" si="0"/>
        <v>0</v>
      </c>
    </row>
    <row r="10" spans="1:8">
      <c r="A10" s="56" t="s">
        <v>144</v>
      </c>
      <c r="B10" s="57"/>
      <c r="C10" s="58"/>
      <c r="D10" s="58"/>
      <c r="E10" s="58"/>
      <c r="F10" s="58"/>
      <c r="G10" s="58"/>
      <c r="H10" s="59"/>
    </row>
    <row r="11" spans="1:8">
      <c r="A11" s="56" t="s">
        <v>145</v>
      </c>
      <c r="B11" s="57"/>
      <c r="C11" s="58"/>
      <c r="D11" s="58"/>
      <c r="E11" s="58"/>
      <c r="F11" s="58"/>
      <c r="G11" s="58"/>
      <c r="H11" s="59"/>
    </row>
    <row r="12" spans="1:8">
      <c r="A12" s="56" t="s">
        <v>146</v>
      </c>
      <c r="B12" s="57"/>
      <c r="C12" s="58"/>
      <c r="D12" s="58"/>
      <c r="E12" s="58"/>
      <c r="F12" s="58"/>
      <c r="G12" s="58"/>
      <c r="H12" s="59"/>
    </row>
    <row r="13" spans="1:8">
      <c r="A13" s="56" t="s">
        <v>147</v>
      </c>
      <c r="B13" s="57"/>
      <c r="C13" s="58"/>
      <c r="D13" s="58"/>
      <c r="E13" s="58"/>
      <c r="F13" s="58"/>
      <c r="G13" s="58"/>
      <c r="H13" s="59"/>
    </row>
    <row r="14" spans="1:8">
      <c r="A14" s="56" t="s">
        <v>148</v>
      </c>
      <c r="B14" s="57"/>
      <c r="C14" s="58"/>
      <c r="D14" s="58"/>
      <c r="E14" s="58"/>
      <c r="F14" s="58"/>
      <c r="G14" s="58"/>
      <c r="H14" s="59"/>
    </row>
    <row r="15" spans="1:8">
      <c r="A15" s="39" t="s">
        <v>149</v>
      </c>
      <c r="B15" s="60"/>
      <c r="C15" s="61">
        <v>0</v>
      </c>
      <c r="D15" s="61">
        <v>0</v>
      </c>
      <c r="E15" s="61">
        <v>0</v>
      </c>
      <c r="F15" s="61">
        <v>0</v>
      </c>
      <c r="G15" s="61">
        <v>0</v>
      </c>
      <c r="H15" s="62">
        <v>0</v>
      </c>
    </row>
    <row r="16" spans="1:8">
      <c r="A16" s="39" t="s">
        <v>150</v>
      </c>
      <c r="B16" s="60"/>
      <c r="C16" s="60"/>
      <c r="D16" s="60"/>
      <c r="E16" s="60"/>
      <c r="F16" s="60"/>
      <c r="G16" s="60"/>
      <c r="H16" s="63"/>
    </row>
    <row r="17" spans="1:8">
      <c r="A17" s="64" t="s">
        <v>151</v>
      </c>
      <c r="B17" s="57"/>
      <c r="C17" s="58"/>
      <c r="D17" s="58"/>
      <c r="E17" s="58"/>
      <c r="F17" s="58"/>
      <c r="G17" s="58"/>
      <c r="H17" s="59"/>
    </row>
    <row r="18" spans="1:8">
      <c r="A18" s="56" t="s">
        <v>152</v>
      </c>
      <c r="B18" s="57"/>
      <c r="C18" s="58"/>
      <c r="D18" s="58"/>
      <c r="E18" s="58"/>
      <c r="F18" s="58"/>
      <c r="G18" s="58"/>
      <c r="H18" s="59"/>
    </row>
    <row r="19" spans="1:8">
      <c r="A19" s="56" t="s">
        <v>153</v>
      </c>
      <c r="B19" s="57"/>
      <c r="C19" s="58"/>
      <c r="D19" s="58"/>
      <c r="E19" s="58"/>
      <c r="F19" s="58"/>
      <c r="G19" s="58"/>
      <c r="H19" s="59"/>
    </row>
    <row r="20" spans="1:8">
      <c r="A20" s="56" t="s">
        <v>154</v>
      </c>
      <c r="B20" s="57"/>
      <c r="C20" s="58"/>
      <c r="D20" s="58"/>
      <c r="E20" s="58"/>
      <c r="F20" s="58"/>
      <c r="G20" s="58"/>
      <c r="H20" s="59"/>
    </row>
    <row r="21" spans="1:8">
      <c r="A21" s="56" t="s">
        <v>155</v>
      </c>
      <c r="B21" s="57"/>
      <c r="C21" s="58"/>
      <c r="D21" s="58"/>
      <c r="E21" s="58"/>
      <c r="F21" s="58"/>
      <c r="G21" s="58"/>
      <c r="H21" s="59"/>
    </row>
    <row r="22" spans="1:8">
      <c r="A22" s="56" t="s">
        <v>156</v>
      </c>
      <c r="B22" s="57"/>
      <c r="C22" s="58"/>
      <c r="D22" s="58"/>
      <c r="E22" s="58"/>
      <c r="F22" s="58"/>
      <c r="G22" s="58"/>
      <c r="H22" s="59"/>
    </row>
    <row r="23" spans="1:8">
      <c r="A23" s="39" t="s">
        <v>157</v>
      </c>
      <c r="B23" s="65"/>
      <c r="C23" s="58"/>
      <c r="D23" s="58"/>
      <c r="E23" s="58"/>
      <c r="F23" s="58"/>
      <c r="G23" s="58"/>
      <c r="H23" s="59"/>
    </row>
    <row r="24" spans="1:8">
      <c r="A24" s="56" t="s">
        <v>152</v>
      </c>
      <c r="B24" s="65"/>
      <c r="C24" s="66"/>
      <c r="D24" s="66"/>
      <c r="E24" s="66"/>
      <c r="F24" s="66"/>
      <c r="G24" s="66"/>
      <c r="H24" s="67"/>
    </row>
    <row r="25" spans="1:8">
      <c r="A25" s="56" t="s">
        <v>153</v>
      </c>
      <c r="B25" s="65"/>
      <c r="C25" s="66"/>
      <c r="D25" s="66"/>
      <c r="E25" s="66"/>
      <c r="F25" s="66"/>
      <c r="G25" s="66"/>
      <c r="H25" s="67"/>
    </row>
    <row r="26" spans="1:8">
      <c r="A26" s="56" t="s">
        <v>154</v>
      </c>
      <c r="B26" s="65"/>
      <c r="C26" s="66"/>
      <c r="D26" s="66"/>
      <c r="E26" s="66"/>
      <c r="F26" s="66"/>
      <c r="G26" s="66"/>
      <c r="H26" s="67"/>
    </row>
    <row r="27" spans="1:8">
      <c r="A27" s="56" t="s">
        <v>155</v>
      </c>
      <c r="B27" s="65"/>
      <c r="C27" s="66"/>
      <c r="D27" s="66"/>
      <c r="E27" s="66"/>
      <c r="F27" s="66"/>
      <c r="G27" s="66"/>
      <c r="H27" s="67"/>
    </row>
    <row r="28" spans="1:8">
      <c r="A28" s="56" t="s">
        <v>156</v>
      </c>
      <c r="B28" s="65"/>
      <c r="C28" s="66"/>
      <c r="D28" s="66"/>
      <c r="E28" s="66"/>
      <c r="F28" s="66"/>
      <c r="G28" s="66"/>
      <c r="H28" s="67"/>
    </row>
    <row r="29" spans="1:8">
      <c r="A29" s="68" t="s">
        <v>158</v>
      </c>
      <c r="B29" s="60"/>
      <c r="C29" s="69"/>
      <c r="D29" s="69"/>
      <c r="E29" s="69"/>
      <c r="F29" s="69"/>
      <c r="G29" s="69"/>
      <c r="H29" s="70"/>
    </row>
    <row r="30" spans="1:8">
      <c r="A30" s="68" t="s">
        <v>159</v>
      </c>
      <c r="B30" s="60"/>
      <c r="C30" s="69"/>
      <c r="D30" s="69"/>
      <c r="E30" s="69"/>
      <c r="F30" s="69"/>
      <c r="G30" s="69"/>
      <c r="H30" s="70"/>
    </row>
    <row r="31" spans="1:8">
      <c r="A31" s="39" t="s">
        <v>160</v>
      </c>
      <c r="B31" s="60"/>
      <c r="C31" s="69"/>
      <c r="D31" s="69"/>
      <c r="E31" s="69"/>
      <c r="F31" s="69"/>
      <c r="G31" s="69"/>
      <c r="H31" s="70"/>
    </row>
    <row r="32" spans="1:8">
      <c r="A32" s="39" t="s">
        <v>161</v>
      </c>
      <c r="B32" s="60"/>
      <c r="C32" s="69"/>
      <c r="D32" s="69"/>
      <c r="E32" s="69"/>
      <c r="F32" s="69"/>
      <c r="G32" s="69"/>
      <c r="H32" s="70"/>
    </row>
    <row r="33" spans="1:8">
      <c r="A33" s="39" t="s">
        <v>162</v>
      </c>
      <c r="B33" s="57"/>
      <c r="C33" s="69"/>
      <c r="D33" s="69"/>
      <c r="E33" s="69"/>
      <c r="F33" s="69"/>
      <c r="G33" s="69"/>
      <c r="H33" s="70"/>
    </row>
    <row r="34" spans="1:8">
      <c r="A34" s="68" t="s">
        <v>163</v>
      </c>
      <c r="B34" s="60"/>
      <c r="C34" s="69"/>
      <c r="D34" s="69"/>
      <c r="E34" s="69"/>
      <c r="F34" s="69"/>
      <c r="G34" s="69"/>
      <c r="H34" s="70"/>
    </row>
    <row r="35" spans="1:8">
      <c r="A35" s="39" t="s">
        <v>164</v>
      </c>
      <c r="B35" s="48"/>
      <c r="C35" s="49"/>
      <c r="D35" s="49"/>
      <c r="E35" s="49"/>
      <c r="F35" s="49"/>
      <c r="G35" s="49"/>
      <c r="H35" s="50"/>
    </row>
    <row r="36" spans="1:8">
      <c r="A36" s="71" t="s">
        <v>165</v>
      </c>
      <c r="B36" s="72"/>
      <c r="C36" s="72"/>
      <c r="D36" s="72"/>
      <c r="E36" s="72"/>
      <c r="F36" s="72"/>
      <c r="G36" s="72"/>
      <c r="H36" s="70"/>
    </row>
    <row r="37" spans="1:8">
      <c r="A37" s="71" t="s">
        <v>166</v>
      </c>
      <c r="B37" s="72"/>
      <c r="C37" s="72"/>
      <c r="D37" s="72"/>
      <c r="E37" s="72"/>
      <c r="F37" s="72"/>
      <c r="G37" s="72"/>
      <c r="H37" s="70"/>
    </row>
    <row r="38" spans="1:8">
      <c r="A38" s="71" t="s">
        <v>167</v>
      </c>
      <c r="B38" s="72"/>
      <c r="C38" s="72"/>
      <c r="D38" s="72"/>
      <c r="E38" s="72"/>
      <c r="F38" s="72"/>
      <c r="G38" s="72"/>
      <c r="H38" s="70"/>
    </row>
    <row r="39" spans="1:8">
      <c r="A39" s="71" t="s">
        <v>168</v>
      </c>
      <c r="B39" s="72"/>
      <c r="C39" s="72"/>
      <c r="D39" s="72"/>
      <c r="E39" s="72"/>
      <c r="F39" s="72"/>
      <c r="G39" s="72"/>
      <c r="H39" s="70"/>
    </row>
    <row r="40" spans="1:8">
      <c r="A40" s="71" t="s">
        <v>169</v>
      </c>
      <c r="B40" s="72"/>
      <c r="C40" s="72"/>
      <c r="D40" s="72"/>
      <c r="E40" s="72"/>
      <c r="F40" s="72"/>
      <c r="G40" s="72"/>
      <c r="H40" s="70"/>
    </row>
    <row r="41" spans="1:8">
      <c r="A41" s="71" t="s">
        <v>170</v>
      </c>
      <c r="B41" s="72"/>
      <c r="C41" s="72"/>
      <c r="D41" s="72"/>
      <c r="E41" s="72"/>
      <c r="F41" s="72"/>
      <c r="G41" s="72"/>
      <c r="H41" s="70"/>
    </row>
    <row r="42" spans="1:8">
      <c r="A42" s="71" t="s">
        <v>171</v>
      </c>
      <c r="B42" s="72"/>
      <c r="C42" s="72"/>
      <c r="D42" s="72"/>
      <c r="E42" s="72"/>
      <c r="F42" s="72"/>
      <c r="G42" s="72"/>
      <c r="H42" s="70"/>
    </row>
    <row r="43" spans="1:8">
      <c r="A43" s="71" t="s">
        <v>172</v>
      </c>
      <c r="B43" s="72"/>
      <c r="C43" s="72"/>
      <c r="D43" s="72"/>
      <c r="E43" s="72"/>
      <c r="F43" s="72"/>
      <c r="G43" s="72"/>
      <c r="H43" s="70"/>
    </row>
    <row r="44" spans="1:8">
      <c r="A44" s="39" t="s">
        <v>173</v>
      </c>
      <c r="B44" s="73"/>
      <c r="C44" s="49"/>
      <c r="D44" s="49"/>
      <c r="E44" s="49"/>
      <c r="F44" s="49"/>
      <c r="G44" s="49"/>
      <c r="H44" s="50"/>
    </row>
    <row r="45" spans="1:8">
      <c r="A45" s="71" t="s">
        <v>174</v>
      </c>
      <c r="B45" s="72"/>
      <c r="C45" s="69"/>
      <c r="D45" s="69"/>
      <c r="E45" s="69"/>
      <c r="F45" s="69"/>
      <c r="G45" s="69"/>
      <c r="H45" s="70"/>
    </row>
    <row r="46" spans="1:8">
      <c r="A46" s="71" t="s">
        <v>175</v>
      </c>
      <c r="B46" s="72"/>
      <c r="C46" s="69"/>
      <c r="D46" s="69"/>
      <c r="E46" s="69"/>
      <c r="F46" s="69"/>
      <c r="G46" s="69"/>
      <c r="H46" s="70"/>
    </row>
    <row r="47" spans="1:8">
      <c r="A47" s="71" t="s">
        <v>176</v>
      </c>
      <c r="B47" s="72"/>
      <c r="C47" s="69"/>
      <c r="D47" s="69"/>
      <c r="E47" s="69"/>
      <c r="F47" s="69"/>
      <c r="G47" s="69"/>
      <c r="H47" s="70"/>
    </row>
    <row r="48" spans="1:8">
      <c r="A48" s="39" t="s">
        <v>177</v>
      </c>
      <c r="B48" s="74"/>
      <c r="C48" s="49"/>
      <c r="D48" s="49"/>
      <c r="E48" s="49"/>
      <c r="F48" s="49"/>
      <c r="G48" s="49"/>
      <c r="H48" s="50"/>
    </row>
    <row r="49" spans="1:8">
      <c r="A49" s="71" t="s">
        <v>178</v>
      </c>
      <c r="B49" s="72"/>
      <c r="C49" s="72"/>
      <c r="D49" s="72"/>
      <c r="E49" s="72"/>
      <c r="F49" s="72"/>
      <c r="G49" s="72"/>
      <c r="H49" s="70"/>
    </row>
    <row r="50" spans="1:8">
      <c r="A50" s="71" t="s">
        <v>179</v>
      </c>
      <c r="B50" s="72"/>
      <c r="C50" s="72"/>
      <c r="D50" s="72"/>
      <c r="E50" s="72"/>
      <c r="F50" s="72"/>
      <c r="G50" s="72"/>
      <c r="H50" s="70"/>
    </row>
    <row r="51" spans="1:8">
      <c r="A51" s="71" t="s">
        <v>180</v>
      </c>
      <c r="B51" s="72"/>
      <c r="C51" s="72"/>
      <c r="D51" s="72"/>
      <c r="E51" s="72"/>
      <c r="F51" s="72"/>
      <c r="G51" s="72"/>
      <c r="H51" s="70"/>
    </row>
    <row r="52" spans="1:8">
      <c r="A52" s="71" t="s">
        <v>181</v>
      </c>
      <c r="B52" s="72"/>
      <c r="C52" s="72"/>
      <c r="D52" s="72"/>
      <c r="E52" s="72"/>
      <c r="F52" s="72"/>
      <c r="G52" s="72"/>
      <c r="H52" s="70"/>
    </row>
    <row r="53" spans="1:8">
      <c r="A53" s="71" t="s">
        <v>182</v>
      </c>
      <c r="B53" s="72"/>
      <c r="C53" s="72"/>
      <c r="D53" s="72"/>
      <c r="E53" s="72"/>
      <c r="F53" s="72"/>
      <c r="G53" s="72"/>
      <c r="H53" s="70"/>
    </row>
    <row r="54" spans="1:8">
      <c r="A54" s="75" t="s">
        <v>183</v>
      </c>
      <c r="B54" s="72"/>
      <c r="C54" s="72"/>
      <c r="D54" s="72"/>
      <c r="E54" s="72"/>
      <c r="F54" s="72"/>
      <c r="G54" s="72"/>
      <c r="H54" s="70"/>
    </row>
    <row r="55" spans="1:8">
      <c r="A55" s="71" t="s">
        <v>184</v>
      </c>
      <c r="B55" s="72"/>
      <c r="C55" s="72"/>
      <c r="D55" s="72"/>
      <c r="E55" s="72"/>
      <c r="F55" s="72"/>
      <c r="G55" s="72"/>
      <c r="H55" s="70"/>
    </row>
    <row r="56" spans="1:8">
      <c r="A56" s="71" t="s">
        <v>185</v>
      </c>
      <c r="B56" s="72"/>
      <c r="C56" s="72"/>
      <c r="D56" s="72"/>
      <c r="E56" s="72"/>
      <c r="F56" s="72"/>
      <c r="G56" s="72"/>
      <c r="H56" s="70"/>
    </row>
    <row r="57" spans="1:8">
      <c r="A57" s="75" t="s">
        <v>186</v>
      </c>
      <c r="B57" s="72"/>
      <c r="C57" s="72"/>
      <c r="D57" s="72"/>
      <c r="E57" s="72"/>
      <c r="F57" s="72"/>
      <c r="G57" s="72"/>
      <c r="H57" s="70"/>
    </row>
    <row r="58" spans="1:8">
      <c r="A58" s="39" t="s">
        <v>187</v>
      </c>
      <c r="B58" s="74"/>
      <c r="C58" s="76"/>
      <c r="D58" s="76"/>
      <c r="E58" s="76"/>
      <c r="F58" s="76"/>
      <c r="G58" s="76"/>
      <c r="H58" s="77"/>
    </row>
    <row r="59" spans="1:8">
      <c r="A59" s="71" t="s">
        <v>188</v>
      </c>
      <c r="B59" s="72"/>
      <c r="C59" s="72"/>
      <c r="D59" s="72"/>
      <c r="E59" s="72"/>
      <c r="F59" s="72"/>
      <c r="G59" s="72"/>
      <c r="H59" s="70"/>
    </row>
    <row r="60" spans="1:8">
      <c r="A60" s="71" t="s">
        <v>189</v>
      </c>
      <c r="B60" s="72"/>
      <c r="C60" s="72"/>
      <c r="D60" s="72"/>
      <c r="E60" s="72"/>
      <c r="F60" s="72"/>
      <c r="G60" s="72"/>
      <c r="H60" s="70"/>
    </row>
    <row r="61" spans="1:8" ht="15" thickBot="1">
      <c r="A61" s="78" t="s">
        <v>190</v>
      </c>
      <c r="B61" s="79"/>
      <c r="C61" s="79"/>
      <c r="D61" s="79"/>
      <c r="E61" s="79"/>
      <c r="F61" s="79"/>
      <c r="G61" s="79"/>
      <c r="H61" s="80"/>
    </row>
  </sheetData>
  <mergeCells count="1">
    <mergeCell ref="A1:H1"/>
  </mergeCells>
  <dataValidations count="4">
    <dataValidation type="list" allowBlank="1" showInputMessage="1" showErrorMessage="1" sqref="B16:H16 B49:H57 B59:H61" xr:uid="{47C45D41-8090-432C-91B0-40B6A751CD8E}">
      <formula1>"Y, N, N/A"</formula1>
    </dataValidation>
    <dataValidation type="list" allowBlank="1" showInputMessage="1" showErrorMessage="1" sqref="B36:H36 B41:H43" xr:uid="{2674AD43-4A78-4B72-9033-8CC7EA284C97}">
      <formula1>"Y, N"</formula1>
    </dataValidation>
    <dataValidation type="list" allowBlank="1" showInputMessage="1" showErrorMessage="1" sqref="B37:H39" xr:uid="{43FDA005-142E-4D81-8A1F-8AF8C02314E2}">
      <formula1>"G, E"</formula1>
    </dataValidation>
    <dataValidation type="list" allowBlank="1" showInputMessage="1" showErrorMessage="1" sqref="B40:H40" xr:uid="{C71093A4-9B6D-4C7C-A386-DE3D2CCEC5A5}">
      <formula1>"C, S, C/S, Streaming"</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07DA-DF96-4D36-A723-0F2F04754072}">
  <dimension ref="A1:P34"/>
  <sheetViews>
    <sheetView workbookViewId="0">
      <selection activeCell="A16" sqref="A16"/>
    </sheetView>
  </sheetViews>
  <sheetFormatPr defaultRowHeight="14.45"/>
  <cols>
    <col min="1" max="5" width="12.7109375" customWidth="1"/>
    <col min="6" max="6" width="6.28515625" customWidth="1"/>
    <col min="7" max="8" width="5.7109375" customWidth="1"/>
    <col min="9" max="9" width="5.42578125" customWidth="1"/>
    <col min="10" max="10" width="6.28515625" customWidth="1"/>
    <col min="11" max="11" width="11" customWidth="1"/>
    <col min="12" max="12" width="15.28515625" customWidth="1"/>
  </cols>
  <sheetData>
    <row r="1" spans="1:16">
      <c r="A1" s="763" t="s">
        <v>191</v>
      </c>
      <c r="B1" s="763"/>
      <c r="C1" s="763"/>
      <c r="D1" s="763"/>
      <c r="E1" s="763"/>
      <c r="F1" s="763"/>
      <c r="G1" s="763"/>
      <c r="H1" s="763"/>
      <c r="I1" s="763"/>
      <c r="J1" s="763"/>
      <c r="K1" s="763"/>
    </row>
    <row r="2" spans="1:16">
      <c r="A2" s="764"/>
      <c r="B2" s="764"/>
      <c r="C2" s="764"/>
      <c r="D2" s="764"/>
      <c r="E2" s="764"/>
      <c r="F2" s="764"/>
      <c r="G2" s="764"/>
      <c r="H2" s="764"/>
      <c r="I2" s="764"/>
      <c r="J2" s="764"/>
      <c r="K2" s="764"/>
    </row>
    <row r="3" spans="1:16">
      <c r="A3" s="765" t="s">
        <v>192</v>
      </c>
      <c r="B3" s="765"/>
      <c r="C3" s="765"/>
      <c r="D3" s="765"/>
      <c r="E3" s="765"/>
      <c r="F3" s="765"/>
      <c r="G3" s="765"/>
      <c r="H3" s="765"/>
      <c r="I3" s="765"/>
      <c r="J3" s="765"/>
      <c r="K3" s="765"/>
    </row>
    <row r="5" spans="1:16" ht="36.6" customHeight="1">
      <c r="A5" s="766" t="s">
        <v>193</v>
      </c>
      <c r="B5" s="767"/>
      <c r="C5" s="767"/>
      <c r="D5" s="767"/>
      <c r="E5" s="767"/>
      <c r="F5" s="767"/>
      <c r="G5" s="767"/>
      <c r="H5" s="767"/>
      <c r="I5" s="767"/>
      <c r="J5" s="767"/>
      <c r="K5" s="767"/>
    </row>
    <row r="6" spans="1:16">
      <c r="A6" s="683"/>
      <c r="B6" s="683"/>
      <c r="C6" s="683"/>
      <c r="D6" s="683"/>
      <c r="E6" s="683"/>
      <c r="F6" s="683"/>
    </row>
    <row r="7" spans="1:16">
      <c r="A7" s="115"/>
    </row>
    <row r="8" spans="1:16" ht="15.6">
      <c r="A8" s="157" t="s">
        <v>194</v>
      </c>
    </row>
    <row r="9" spans="1:16" ht="15.6">
      <c r="A9" s="157"/>
    </row>
    <row r="10" spans="1:16">
      <c r="A10" s="115" t="s">
        <v>195</v>
      </c>
      <c r="D10" s="123"/>
    </row>
    <row r="11" spans="1:16">
      <c r="A11" s="115" t="s">
        <v>196</v>
      </c>
      <c r="C11" s="123"/>
    </row>
    <row r="12" spans="1:16" ht="15" thickBot="1">
      <c r="A12" s="388"/>
      <c r="B12" s="388"/>
      <c r="C12" s="388"/>
      <c r="D12" s="388"/>
      <c r="E12" s="388"/>
      <c r="F12" s="388"/>
      <c r="G12" s="388"/>
      <c r="H12" s="388"/>
      <c r="I12" s="388"/>
      <c r="J12" s="388"/>
      <c r="K12" s="388"/>
      <c r="L12" s="388"/>
    </row>
    <row r="13" spans="1:16" ht="15" thickTop="1">
      <c r="A13" s="768" t="s">
        <v>197</v>
      </c>
      <c r="B13" s="759" t="s">
        <v>198</v>
      </c>
      <c r="C13" s="759" t="s">
        <v>199</v>
      </c>
      <c r="D13" s="759" t="s">
        <v>200</v>
      </c>
      <c r="E13" s="759" t="s">
        <v>201</v>
      </c>
      <c r="F13" s="770" t="s">
        <v>202</v>
      </c>
      <c r="G13" s="771"/>
      <c r="H13" s="771"/>
      <c r="I13" s="771"/>
      <c r="J13" s="772"/>
      <c r="K13" s="759" t="s">
        <v>203</v>
      </c>
      <c r="L13" s="761" t="s">
        <v>204</v>
      </c>
    </row>
    <row r="14" spans="1:16" ht="49.15" thickBot="1">
      <c r="A14" s="769"/>
      <c r="B14" s="760"/>
      <c r="C14" s="760"/>
      <c r="D14" s="760"/>
      <c r="E14" s="760"/>
      <c r="F14" s="396" t="s">
        <v>205</v>
      </c>
      <c r="G14" s="396" t="s">
        <v>206</v>
      </c>
      <c r="H14" s="396" t="s">
        <v>207</v>
      </c>
      <c r="I14" s="396" t="s">
        <v>208</v>
      </c>
      <c r="J14" s="396" t="s">
        <v>209</v>
      </c>
      <c r="K14" s="760"/>
      <c r="L14" s="762"/>
    </row>
    <row r="15" spans="1:16">
      <c r="A15" s="582"/>
      <c r="B15" s="583"/>
      <c r="C15" s="584"/>
      <c r="D15" s="585"/>
      <c r="E15" s="633"/>
      <c r="F15" s="586"/>
      <c r="G15" s="586"/>
      <c r="H15" s="586"/>
      <c r="I15" s="586"/>
      <c r="J15" s="586"/>
      <c r="K15" s="586"/>
      <c r="L15" s="587"/>
      <c r="P15" t="b">
        <v>0</v>
      </c>
    </row>
    <row r="16" spans="1:16">
      <c r="A16" s="588"/>
      <c r="B16" s="589"/>
      <c r="C16" s="590"/>
      <c r="D16" s="591"/>
      <c r="E16" s="634"/>
      <c r="F16" s="590"/>
      <c r="G16" s="590"/>
      <c r="H16" s="590"/>
      <c r="I16" s="590"/>
      <c r="J16" s="590"/>
      <c r="K16" s="590"/>
      <c r="L16" s="592"/>
    </row>
    <row r="17" spans="1:12">
      <c r="A17" s="588"/>
      <c r="B17" s="589"/>
      <c r="C17" s="590"/>
      <c r="D17" s="584"/>
      <c r="E17" s="634"/>
      <c r="F17" s="590"/>
      <c r="G17" s="590"/>
      <c r="H17" s="590"/>
      <c r="I17" s="590"/>
      <c r="J17" s="590"/>
      <c r="K17" s="590"/>
      <c r="L17" s="592"/>
    </row>
    <row r="18" spans="1:12">
      <c r="A18" s="588"/>
      <c r="B18" s="589"/>
      <c r="C18" s="590"/>
      <c r="D18" s="584"/>
      <c r="E18" s="634"/>
      <c r="F18" s="590"/>
      <c r="G18" s="590"/>
      <c r="H18" s="590"/>
      <c r="I18" s="590"/>
      <c r="J18" s="590"/>
      <c r="K18" s="590"/>
      <c r="L18" s="592"/>
    </row>
    <row r="19" spans="1:12">
      <c r="A19" s="588"/>
      <c r="B19" s="589"/>
      <c r="C19" s="584"/>
      <c r="D19" s="584"/>
      <c r="E19" s="635"/>
      <c r="F19" s="584"/>
      <c r="G19" s="584"/>
      <c r="H19" s="584"/>
      <c r="I19" s="584"/>
      <c r="J19" s="584"/>
      <c r="K19" s="584"/>
      <c r="L19" s="593"/>
    </row>
    <row r="20" spans="1:12">
      <c r="A20" s="588"/>
      <c r="B20" s="589"/>
      <c r="C20" s="584"/>
      <c r="D20" s="584"/>
      <c r="E20" s="635"/>
      <c r="F20" s="584"/>
      <c r="G20" s="584"/>
      <c r="H20" s="584"/>
      <c r="I20" s="584"/>
      <c r="J20" s="584"/>
      <c r="K20" s="584"/>
      <c r="L20" s="593"/>
    </row>
    <row r="21" spans="1:12">
      <c r="A21" s="588"/>
      <c r="B21" s="589"/>
      <c r="C21" s="584"/>
      <c r="D21" s="584"/>
      <c r="E21" s="635"/>
      <c r="F21" s="584"/>
      <c r="G21" s="584"/>
      <c r="H21" s="584"/>
      <c r="I21" s="584"/>
      <c r="J21" s="584"/>
      <c r="K21" s="584"/>
      <c r="L21" s="593"/>
    </row>
    <row r="22" spans="1:12">
      <c r="A22" s="588"/>
      <c r="B22" s="589"/>
      <c r="C22" s="584"/>
      <c r="D22" s="584"/>
      <c r="E22" s="635"/>
      <c r="F22" s="584"/>
      <c r="G22" s="584"/>
      <c r="H22" s="584"/>
      <c r="I22" s="584"/>
      <c r="J22" s="584"/>
      <c r="K22" s="584"/>
      <c r="L22" s="593"/>
    </row>
    <row r="23" spans="1:12">
      <c r="A23" s="588"/>
      <c r="B23" s="589"/>
      <c r="C23" s="584"/>
      <c r="D23" s="584"/>
      <c r="E23" s="635"/>
      <c r="F23" s="584"/>
      <c r="G23" s="584"/>
      <c r="H23" s="584"/>
      <c r="I23" s="584"/>
      <c r="J23" s="584"/>
      <c r="K23" s="584"/>
      <c r="L23" s="593"/>
    </row>
    <row r="24" spans="1:12">
      <c r="A24" s="588"/>
      <c r="B24" s="589"/>
      <c r="C24" s="590"/>
      <c r="D24" s="590"/>
      <c r="E24" s="634"/>
      <c r="F24" s="590"/>
      <c r="G24" s="590"/>
      <c r="H24" s="590"/>
      <c r="I24" s="590"/>
      <c r="J24" s="590"/>
      <c r="K24" s="590"/>
      <c r="L24" s="592"/>
    </row>
    <row r="25" spans="1:12">
      <c r="A25" s="588"/>
      <c r="B25" s="589"/>
      <c r="C25" s="590"/>
      <c r="D25" s="590"/>
      <c r="E25" s="634"/>
      <c r="F25" s="590"/>
      <c r="G25" s="584"/>
      <c r="H25" s="584"/>
      <c r="I25" s="584"/>
      <c r="J25" s="584"/>
      <c r="K25" s="584"/>
      <c r="L25" s="593"/>
    </row>
    <row r="26" spans="1:12" ht="15" thickBot="1">
      <c r="A26" s="594"/>
      <c r="B26" s="595"/>
      <c r="C26" s="596"/>
      <c r="D26" s="596"/>
      <c r="E26" s="636"/>
      <c r="F26" s="596"/>
      <c r="G26" s="596"/>
      <c r="H26" s="596"/>
      <c r="I26" s="596"/>
      <c r="J26" s="596"/>
      <c r="K26" s="596"/>
      <c r="L26" s="597"/>
    </row>
    <row r="27" spans="1:12" ht="15" thickTop="1">
      <c r="A27" s="664"/>
      <c r="B27" s="343"/>
      <c r="C27" s="343"/>
      <c r="D27" s="343"/>
      <c r="E27" s="343"/>
      <c r="F27" s="343"/>
    </row>
    <row r="28" spans="1:12" ht="16.149999999999999" thickBot="1">
      <c r="A28" s="665" t="s">
        <v>210</v>
      </c>
      <c r="B28" s="666"/>
      <c r="C28" s="667"/>
      <c r="D28" s="388"/>
      <c r="E28" s="454"/>
    </row>
    <row r="29" spans="1:12" ht="15" thickTop="1">
      <c r="A29" s="668"/>
      <c r="B29" s="669"/>
      <c r="C29" s="562" t="s">
        <v>211</v>
      </c>
      <c r="D29" s="670">
        <f>SUMPRODUCT((N15:N26=TRUE)*(A15:A26))</f>
        <v>0</v>
      </c>
      <c r="E29" s="454"/>
    </row>
    <row r="30" spans="1:12">
      <c r="A30" s="671"/>
      <c r="B30" s="104"/>
      <c r="C30" s="566" t="s">
        <v>212</v>
      </c>
      <c r="D30" s="670">
        <f>SUMPRODUCT((O15:O26=TRUE)*(A15:A26))</f>
        <v>0</v>
      </c>
      <c r="E30" s="343"/>
    </row>
    <row r="31" spans="1:12">
      <c r="A31" s="672"/>
      <c r="B31" s="104"/>
      <c r="C31" s="566" t="s">
        <v>213</v>
      </c>
      <c r="D31" s="670">
        <f>SUMPRODUCT((P15:P26=TRUE)*(A15:A26))</f>
        <v>0</v>
      </c>
      <c r="E31" s="454"/>
    </row>
    <row r="32" spans="1:12">
      <c r="A32" s="672"/>
      <c r="B32" s="104"/>
      <c r="C32" s="566" t="s">
        <v>214</v>
      </c>
      <c r="D32" s="670">
        <f>SUMPRODUCT((Q15:Q26=TRUE)*(A15:A26))</f>
        <v>0</v>
      </c>
      <c r="E32" s="454"/>
    </row>
    <row r="33" spans="1:5" ht="15" thickBot="1">
      <c r="A33" s="673"/>
      <c r="B33" s="674"/>
      <c r="C33" s="570" t="s">
        <v>215</v>
      </c>
      <c r="D33" s="675">
        <f>SUMPRODUCT((R15:R26=TRUE)*(A15:A26))</f>
        <v>0</v>
      </c>
      <c r="E33" s="454"/>
    </row>
    <row r="34" spans="1:5" ht="15" thickTop="1"/>
  </sheetData>
  <protectedRanges>
    <protectedRange password="DDF4" sqref="A2" name="one_1"/>
    <protectedRange password="DDF4" sqref="D10 C11 D29:D33 A15:L26" name="one_3_1"/>
  </protectedRanges>
  <mergeCells count="12">
    <mergeCell ref="K13:K14"/>
    <mergeCell ref="L13:L14"/>
    <mergeCell ref="A1:K1"/>
    <mergeCell ref="A2:K2"/>
    <mergeCell ref="A3:K3"/>
    <mergeCell ref="A5:K5"/>
    <mergeCell ref="A13:A14"/>
    <mergeCell ref="B13:B14"/>
    <mergeCell ref="C13:C14"/>
    <mergeCell ref="D13:D14"/>
    <mergeCell ref="E13:E14"/>
    <mergeCell ref="F13:J13"/>
  </mergeCells>
  <dataValidations count="2">
    <dataValidation type="list" allowBlank="1" showInputMessage="1" showErrorMessage="1" sqref="B15:B26" xr:uid="{97DE2AD1-5EFE-41B8-947F-2BD87255B4D0}">
      <formula1>"0,1,2,3,4"</formula1>
    </dataValidation>
    <dataValidation type="list" allowBlank="1" showInputMessage="1" showErrorMessage="1" sqref="K15:L26" xr:uid="{860553BD-A0FD-44A0-A776-3CD340D65283}">
      <formula1>"Y, N"</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327" r:id="rId3" name="Check Box 63">
              <controlPr defaultSize="0" autoFill="0" autoLine="0" autoPict="0">
                <anchor moveWithCells="1">
                  <from>
                    <xdr:col>5</xdr:col>
                    <xdr:colOff>114300</xdr:colOff>
                    <xdr:row>14</xdr:row>
                    <xdr:rowOff>38100</xdr:rowOff>
                  </from>
                  <to>
                    <xdr:col>5</xdr:col>
                    <xdr:colOff>335280</xdr:colOff>
                    <xdr:row>14</xdr:row>
                    <xdr:rowOff>144780</xdr:rowOff>
                  </to>
                </anchor>
              </controlPr>
            </control>
          </mc:Choice>
        </mc:AlternateContent>
        <mc:AlternateContent xmlns:mc="http://schemas.openxmlformats.org/markup-compatibility/2006">
          <mc:Choice Requires="x14">
            <control shapeId="11328" r:id="rId4" name="Check Box 64">
              <controlPr defaultSize="0" autoFill="0" autoLine="0" autoPict="0">
                <anchor moveWithCells="1">
                  <from>
                    <xdr:col>6</xdr:col>
                    <xdr:colOff>114300</xdr:colOff>
                    <xdr:row>14</xdr:row>
                    <xdr:rowOff>38100</xdr:rowOff>
                  </from>
                  <to>
                    <xdr:col>6</xdr:col>
                    <xdr:colOff>335280</xdr:colOff>
                    <xdr:row>14</xdr:row>
                    <xdr:rowOff>144780</xdr:rowOff>
                  </to>
                </anchor>
              </controlPr>
            </control>
          </mc:Choice>
        </mc:AlternateContent>
        <mc:AlternateContent xmlns:mc="http://schemas.openxmlformats.org/markup-compatibility/2006">
          <mc:Choice Requires="x14">
            <control shapeId="11329" r:id="rId5" name="Check Box 65">
              <controlPr defaultSize="0" autoFill="0" autoLine="0" autoPict="0">
                <anchor moveWithCells="1">
                  <from>
                    <xdr:col>7</xdr:col>
                    <xdr:colOff>114300</xdr:colOff>
                    <xdr:row>14</xdr:row>
                    <xdr:rowOff>38100</xdr:rowOff>
                  </from>
                  <to>
                    <xdr:col>7</xdr:col>
                    <xdr:colOff>335280</xdr:colOff>
                    <xdr:row>14</xdr:row>
                    <xdr:rowOff>144780</xdr:rowOff>
                  </to>
                </anchor>
              </controlPr>
            </control>
          </mc:Choice>
        </mc:AlternateContent>
        <mc:AlternateContent xmlns:mc="http://schemas.openxmlformats.org/markup-compatibility/2006">
          <mc:Choice Requires="x14">
            <control shapeId="11330" r:id="rId6" name="Check Box 66">
              <controlPr defaultSize="0" autoFill="0" autoLine="0" autoPict="0">
                <anchor moveWithCells="1">
                  <from>
                    <xdr:col>8</xdr:col>
                    <xdr:colOff>114300</xdr:colOff>
                    <xdr:row>14</xdr:row>
                    <xdr:rowOff>38100</xdr:rowOff>
                  </from>
                  <to>
                    <xdr:col>8</xdr:col>
                    <xdr:colOff>335280</xdr:colOff>
                    <xdr:row>14</xdr:row>
                    <xdr:rowOff>144780</xdr:rowOff>
                  </to>
                </anchor>
              </controlPr>
            </control>
          </mc:Choice>
        </mc:AlternateContent>
        <mc:AlternateContent xmlns:mc="http://schemas.openxmlformats.org/markup-compatibility/2006">
          <mc:Choice Requires="x14">
            <control shapeId="11331" r:id="rId7" name="Check Box 67">
              <controlPr defaultSize="0" autoFill="0" autoLine="0" autoPict="0">
                <anchor moveWithCells="1">
                  <from>
                    <xdr:col>5</xdr:col>
                    <xdr:colOff>114300</xdr:colOff>
                    <xdr:row>15</xdr:row>
                    <xdr:rowOff>38100</xdr:rowOff>
                  </from>
                  <to>
                    <xdr:col>5</xdr:col>
                    <xdr:colOff>335280</xdr:colOff>
                    <xdr:row>15</xdr:row>
                    <xdr:rowOff>144780</xdr:rowOff>
                  </to>
                </anchor>
              </controlPr>
            </control>
          </mc:Choice>
        </mc:AlternateContent>
        <mc:AlternateContent xmlns:mc="http://schemas.openxmlformats.org/markup-compatibility/2006">
          <mc:Choice Requires="x14">
            <control shapeId="11332" r:id="rId8" name="Check Box 68">
              <controlPr defaultSize="0" autoFill="0" autoLine="0" autoPict="0">
                <anchor moveWithCells="1">
                  <from>
                    <xdr:col>5</xdr:col>
                    <xdr:colOff>114300</xdr:colOff>
                    <xdr:row>15</xdr:row>
                    <xdr:rowOff>38100</xdr:rowOff>
                  </from>
                  <to>
                    <xdr:col>5</xdr:col>
                    <xdr:colOff>335280</xdr:colOff>
                    <xdr:row>15</xdr:row>
                    <xdr:rowOff>144780</xdr:rowOff>
                  </to>
                </anchor>
              </controlPr>
            </control>
          </mc:Choice>
        </mc:AlternateContent>
        <mc:AlternateContent xmlns:mc="http://schemas.openxmlformats.org/markup-compatibility/2006">
          <mc:Choice Requires="x14">
            <control shapeId="11333" r:id="rId9" name="Check Box 69">
              <controlPr defaultSize="0" autoFill="0" autoLine="0" autoPict="0">
                <anchor moveWithCells="1">
                  <from>
                    <xdr:col>6</xdr:col>
                    <xdr:colOff>114300</xdr:colOff>
                    <xdr:row>15</xdr:row>
                    <xdr:rowOff>38100</xdr:rowOff>
                  </from>
                  <to>
                    <xdr:col>6</xdr:col>
                    <xdr:colOff>335280</xdr:colOff>
                    <xdr:row>15</xdr:row>
                    <xdr:rowOff>144780</xdr:rowOff>
                  </to>
                </anchor>
              </controlPr>
            </control>
          </mc:Choice>
        </mc:AlternateContent>
        <mc:AlternateContent xmlns:mc="http://schemas.openxmlformats.org/markup-compatibility/2006">
          <mc:Choice Requires="x14">
            <control shapeId="11334" r:id="rId10" name="Check Box 70">
              <controlPr defaultSize="0" autoFill="0" autoLine="0" autoPict="0">
                <anchor moveWithCells="1">
                  <from>
                    <xdr:col>7</xdr:col>
                    <xdr:colOff>114300</xdr:colOff>
                    <xdr:row>15</xdr:row>
                    <xdr:rowOff>38100</xdr:rowOff>
                  </from>
                  <to>
                    <xdr:col>7</xdr:col>
                    <xdr:colOff>335280</xdr:colOff>
                    <xdr:row>15</xdr:row>
                    <xdr:rowOff>144780</xdr:rowOff>
                  </to>
                </anchor>
              </controlPr>
            </control>
          </mc:Choice>
        </mc:AlternateContent>
        <mc:AlternateContent xmlns:mc="http://schemas.openxmlformats.org/markup-compatibility/2006">
          <mc:Choice Requires="x14">
            <control shapeId="11335" r:id="rId11" name="Check Box 71">
              <controlPr defaultSize="0" autoFill="0" autoLine="0" autoPict="0">
                <anchor moveWithCells="1">
                  <from>
                    <xdr:col>8</xdr:col>
                    <xdr:colOff>114300</xdr:colOff>
                    <xdr:row>15</xdr:row>
                    <xdr:rowOff>38100</xdr:rowOff>
                  </from>
                  <to>
                    <xdr:col>8</xdr:col>
                    <xdr:colOff>335280</xdr:colOff>
                    <xdr:row>15</xdr:row>
                    <xdr:rowOff>144780</xdr:rowOff>
                  </to>
                </anchor>
              </controlPr>
            </control>
          </mc:Choice>
        </mc:AlternateContent>
        <mc:AlternateContent xmlns:mc="http://schemas.openxmlformats.org/markup-compatibility/2006">
          <mc:Choice Requires="x14">
            <control shapeId="11336" r:id="rId12" name="Check Box 72">
              <controlPr defaultSize="0" autoFill="0" autoLine="0" autoPict="0">
                <anchor moveWithCells="1">
                  <from>
                    <xdr:col>5</xdr:col>
                    <xdr:colOff>114300</xdr:colOff>
                    <xdr:row>16</xdr:row>
                    <xdr:rowOff>38100</xdr:rowOff>
                  </from>
                  <to>
                    <xdr:col>5</xdr:col>
                    <xdr:colOff>335280</xdr:colOff>
                    <xdr:row>16</xdr:row>
                    <xdr:rowOff>144780</xdr:rowOff>
                  </to>
                </anchor>
              </controlPr>
            </control>
          </mc:Choice>
        </mc:AlternateContent>
        <mc:AlternateContent xmlns:mc="http://schemas.openxmlformats.org/markup-compatibility/2006">
          <mc:Choice Requires="x14">
            <control shapeId="11337" r:id="rId13" name="Check Box 73">
              <controlPr defaultSize="0" autoFill="0" autoLine="0" autoPict="0">
                <anchor moveWithCells="1">
                  <from>
                    <xdr:col>6</xdr:col>
                    <xdr:colOff>114300</xdr:colOff>
                    <xdr:row>16</xdr:row>
                    <xdr:rowOff>38100</xdr:rowOff>
                  </from>
                  <to>
                    <xdr:col>6</xdr:col>
                    <xdr:colOff>335280</xdr:colOff>
                    <xdr:row>16</xdr:row>
                    <xdr:rowOff>144780</xdr:rowOff>
                  </to>
                </anchor>
              </controlPr>
            </control>
          </mc:Choice>
        </mc:AlternateContent>
        <mc:AlternateContent xmlns:mc="http://schemas.openxmlformats.org/markup-compatibility/2006">
          <mc:Choice Requires="x14">
            <control shapeId="11338" r:id="rId14" name="Check Box 74">
              <controlPr defaultSize="0" autoFill="0" autoLine="0" autoPict="0">
                <anchor moveWithCells="1">
                  <from>
                    <xdr:col>7</xdr:col>
                    <xdr:colOff>114300</xdr:colOff>
                    <xdr:row>16</xdr:row>
                    <xdr:rowOff>38100</xdr:rowOff>
                  </from>
                  <to>
                    <xdr:col>7</xdr:col>
                    <xdr:colOff>335280</xdr:colOff>
                    <xdr:row>16</xdr:row>
                    <xdr:rowOff>144780</xdr:rowOff>
                  </to>
                </anchor>
              </controlPr>
            </control>
          </mc:Choice>
        </mc:AlternateContent>
        <mc:AlternateContent xmlns:mc="http://schemas.openxmlformats.org/markup-compatibility/2006">
          <mc:Choice Requires="x14">
            <control shapeId="11339" r:id="rId15" name="Check Box 75">
              <controlPr defaultSize="0" autoFill="0" autoLine="0" autoPict="0">
                <anchor moveWithCells="1">
                  <from>
                    <xdr:col>8</xdr:col>
                    <xdr:colOff>114300</xdr:colOff>
                    <xdr:row>16</xdr:row>
                    <xdr:rowOff>38100</xdr:rowOff>
                  </from>
                  <to>
                    <xdr:col>8</xdr:col>
                    <xdr:colOff>335280</xdr:colOff>
                    <xdr:row>16</xdr:row>
                    <xdr:rowOff>144780</xdr:rowOff>
                  </to>
                </anchor>
              </controlPr>
            </control>
          </mc:Choice>
        </mc:AlternateContent>
        <mc:AlternateContent xmlns:mc="http://schemas.openxmlformats.org/markup-compatibility/2006">
          <mc:Choice Requires="x14">
            <control shapeId="11340" r:id="rId16" name="Check Box 76">
              <controlPr defaultSize="0" autoFill="0" autoLine="0" autoPict="0">
                <anchor moveWithCells="1">
                  <from>
                    <xdr:col>5</xdr:col>
                    <xdr:colOff>114300</xdr:colOff>
                    <xdr:row>17</xdr:row>
                    <xdr:rowOff>38100</xdr:rowOff>
                  </from>
                  <to>
                    <xdr:col>5</xdr:col>
                    <xdr:colOff>335280</xdr:colOff>
                    <xdr:row>17</xdr:row>
                    <xdr:rowOff>144780</xdr:rowOff>
                  </to>
                </anchor>
              </controlPr>
            </control>
          </mc:Choice>
        </mc:AlternateContent>
        <mc:AlternateContent xmlns:mc="http://schemas.openxmlformats.org/markup-compatibility/2006">
          <mc:Choice Requires="x14">
            <control shapeId="11341" r:id="rId17" name="Check Box 77">
              <controlPr defaultSize="0" autoFill="0" autoLine="0" autoPict="0">
                <anchor moveWithCells="1">
                  <from>
                    <xdr:col>6</xdr:col>
                    <xdr:colOff>114300</xdr:colOff>
                    <xdr:row>17</xdr:row>
                    <xdr:rowOff>38100</xdr:rowOff>
                  </from>
                  <to>
                    <xdr:col>6</xdr:col>
                    <xdr:colOff>335280</xdr:colOff>
                    <xdr:row>17</xdr:row>
                    <xdr:rowOff>144780</xdr:rowOff>
                  </to>
                </anchor>
              </controlPr>
            </control>
          </mc:Choice>
        </mc:AlternateContent>
        <mc:AlternateContent xmlns:mc="http://schemas.openxmlformats.org/markup-compatibility/2006">
          <mc:Choice Requires="x14">
            <control shapeId="11342" r:id="rId18" name="Check Box 78">
              <controlPr defaultSize="0" autoFill="0" autoLine="0" autoPict="0">
                <anchor moveWithCells="1">
                  <from>
                    <xdr:col>7</xdr:col>
                    <xdr:colOff>114300</xdr:colOff>
                    <xdr:row>17</xdr:row>
                    <xdr:rowOff>38100</xdr:rowOff>
                  </from>
                  <to>
                    <xdr:col>7</xdr:col>
                    <xdr:colOff>335280</xdr:colOff>
                    <xdr:row>17</xdr:row>
                    <xdr:rowOff>144780</xdr:rowOff>
                  </to>
                </anchor>
              </controlPr>
            </control>
          </mc:Choice>
        </mc:AlternateContent>
        <mc:AlternateContent xmlns:mc="http://schemas.openxmlformats.org/markup-compatibility/2006">
          <mc:Choice Requires="x14">
            <control shapeId="11343" r:id="rId19" name="Check Box 79">
              <controlPr defaultSize="0" autoFill="0" autoLine="0" autoPict="0">
                <anchor moveWithCells="1">
                  <from>
                    <xdr:col>8</xdr:col>
                    <xdr:colOff>114300</xdr:colOff>
                    <xdr:row>17</xdr:row>
                    <xdr:rowOff>38100</xdr:rowOff>
                  </from>
                  <to>
                    <xdr:col>8</xdr:col>
                    <xdr:colOff>335280</xdr:colOff>
                    <xdr:row>17</xdr:row>
                    <xdr:rowOff>144780</xdr:rowOff>
                  </to>
                </anchor>
              </controlPr>
            </control>
          </mc:Choice>
        </mc:AlternateContent>
        <mc:AlternateContent xmlns:mc="http://schemas.openxmlformats.org/markup-compatibility/2006">
          <mc:Choice Requires="x14">
            <control shapeId="11344" r:id="rId20" name="Check Box 80">
              <controlPr defaultSize="0" autoFill="0" autoLine="0" autoPict="0">
                <anchor moveWithCells="1">
                  <from>
                    <xdr:col>5</xdr:col>
                    <xdr:colOff>114300</xdr:colOff>
                    <xdr:row>18</xdr:row>
                    <xdr:rowOff>38100</xdr:rowOff>
                  </from>
                  <to>
                    <xdr:col>5</xdr:col>
                    <xdr:colOff>335280</xdr:colOff>
                    <xdr:row>18</xdr:row>
                    <xdr:rowOff>144780</xdr:rowOff>
                  </to>
                </anchor>
              </controlPr>
            </control>
          </mc:Choice>
        </mc:AlternateContent>
        <mc:AlternateContent xmlns:mc="http://schemas.openxmlformats.org/markup-compatibility/2006">
          <mc:Choice Requires="x14">
            <control shapeId="11345" r:id="rId21" name="Check Box 81">
              <controlPr defaultSize="0" autoFill="0" autoLine="0" autoPict="0">
                <anchor moveWithCells="1">
                  <from>
                    <xdr:col>6</xdr:col>
                    <xdr:colOff>114300</xdr:colOff>
                    <xdr:row>18</xdr:row>
                    <xdr:rowOff>38100</xdr:rowOff>
                  </from>
                  <to>
                    <xdr:col>6</xdr:col>
                    <xdr:colOff>335280</xdr:colOff>
                    <xdr:row>18</xdr:row>
                    <xdr:rowOff>144780</xdr:rowOff>
                  </to>
                </anchor>
              </controlPr>
            </control>
          </mc:Choice>
        </mc:AlternateContent>
        <mc:AlternateContent xmlns:mc="http://schemas.openxmlformats.org/markup-compatibility/2006">
          <mc:Choice Requires="x14">
            <control shapeId="11346" r:id="rId22" name="Check Box 82">
              <controlPr defaultSize="0" autoFill="0" autoLine="0" autoPict="0">
                <anchor moveWithCells="1">
                  <from>
                    <xdr:col>7</xdr:col>
                    <xdr:colOff>114300</xdr:colOff>
                    <xdr:row>18</xdr:row>
                    <xdr:rowOff>38100</xdr:rowOff>
                  </from>
                  <to>
                    <xdr:col>7</xdr:col>
                    <xdr:colOff>335280</xdr:colOff>
                    <xdr:row>18</xdr:row>
                    <xdr:rowOff>144780</xdr:rowOff>
                  </to>
                </anchor>
              </controlPr>
            </control>
          </mc:Choice>
        </mc:AlternateContent>
        <mc:AlternateContent xmlns:mc="http://schemas.openxmlformats.org/markup-compatibility/2006">
          <mc:Choice Requires="x14">
            <control shapeId="11347" r:id="rId23" name="Check Box 83">
              <controlPr defaultSize="0" autoFill="0" autoLine="0" autoPict="0">
                <anchor moveWithCells="1">
                  <from>
                    <xdr:col>8</xdr:col>
                    <xdr:colOff>114300</xdr:colOff>
                    <xdr:row>18</xdr:row>
                    <xdr:rowOff>38100</xdr:rowOff>
                  </from>
                  <to>
                    <xdr:col>8</xdr:col>
                    <xdr:colOff>335280</xdr:colOff>
                    <xdr:row>18</xdr:row>
                    <xdr:rowOff>144780</xdr:rowOff>
                  </to>
                </anchor>
              </controlPr>
            </control>
          </mc:Choice>
        </mc:AlternateContent>
        <mc:AlternateContent xmlns:mc="http://schemas.openxmlformats.org/markup-compatibility/2006">
          <mc:Choice Requires="x14">
            <control shapeId="11348" r:id="rId24" name="Check Box 84">
              <controlPr defaultSize="0" autoFill="0" autoLine="0" autoPict="0">
                <anchor moveWithCells="1">
                  <from>
                    <xdr:col>5</xdr:col>
                    <xdr:colOff>114300</xdr:colOff>
                    <xdr:row>19</xdr:row>
                    <xdr:rowOff>38100</xdr:rowOff>
                  </from>
                  <to>
                    <xdr:col>5</xdr:col>
                    <xdr:colOff>335280</xdr:colOff>
                    <xdr:row>19</xdr:row>
                    <xdr:rowOff>144780</xdr:rowOff>
                  </to>
                </anchor>
              </controlPr>
            </control>
          </mc:Choice>
        </mc:AlternateContent>
        <mc:AlternateContent xmlns:mc="http://schemas.openxmlformats.org/markup-compatibility/2006">
          <mc:Choice Requires="x14">
            <control shapeId="11349" r:id="rId25" name="Check Box 85">
              <controlPr defaultSize="0" autoFill="0" autoLine="0" autoPict="0">
                <anchor moveWithCells="1">
                  <from>
                    <xdr:col>6</xdr:col>
                    <xdr:colOff>114300</xdr:colOff>
                    <xdr:row>19</xdr:row>
                    <xdr:rowOff>38100</xdr:rowOff>
                  </from>
                  <to>
                    <xdr:col>6</xdr:col>
                    <xdr:colOff>335280</xdr:colOff>
                    <xdr:row>19</xdr:row>
                    <xdr:rowOff>144780</xdr:rowOff>
                  </to>
                </anchor>
              </controlPr>
            </control>
          </mc:Choice>
        </mc:AlternateContent>
        <mc:AlternateContent xmlns:mc="http://schemas.openxmlformats.org/markup-compatibility/2006">
          <mc:Choice Requires="x14">
            <control shapeId="11350" r:id="rId26" name="Check Box 86">
              <controlPr defaultSize="0" autoFill="0" autoLine="0" autoPict="0">
                <anchor moveWithCells="1">
                  <from>
                    <xdr:col>7</xdr:col>
                    <xdr:colOff>114300</xdr:colOff>
                    <xdr:row>19</xdr:row>
                    <xdr:rowOff>38100</xdr:rowOff>
                  </from>
                  <to>
                    <xdr:col>7</xdr:col>
                    <xdr:colOff>335280</xdr:colOff>
                    <xdr:row>19</xdr:row>
                    <xdr:rowOff>144780</xdr:rowOff>
                  </to>
                </anchor>
              </controlPr>
            </control>
          </mc:Choice>
        </mc:AlternateContent>
        <mc:AlternateContent xmlns:mc="http://schemas.openxmlformats.org/markup-compatibility/2006">
          <mc:Choice Requires="x14">
            <control shapeId="11351" r:id="rId27" name="Check Box 87">
              <controlPr defaultSize="0" autoFill="0" autoLine="0" autoPict="0">
                <anchor moveWithCells="1">
                  <from>
                    <xdr:col>8</xdr:col>
                    <xdr:colOff>114300</xdr:colOff>
                    <xdr:row>19</xdr:row>
                    <xdr:rowOff>38100</xdr:rowOff>
                  </from>
                  <to>
                    <xdr:col>8</xdr:col>
                    <xdr:colOff>335280</xdr:colOff>
                    <xdr:row>19</xdr:row>
                    <xdr:rowOff>144780</xdr:rowOff>
                  </to>
                </anchor>
              </controlPr>
            </control>
          </mc:Choice>
        </mc:AlternateContent>
        <mc:AlternateContent xmlns:mc="http://schemas.openxmlformats.org/markup-compatibility/2006">
          <mc:Choice Requires="x14">
            <control shapeId="11352" r:id="rId28" name="Check Box 88">
              <controlPr defaultSize="0" autoFill="0" autoLine="0" autoPict="0">
                <anchor moveWithCells="1">
                  <from>
                    <xdr:col>5</xdr:col>
                    <xdr:colOff>114300</xdr:colOff>
                    <xdr:row>20</xdr:row>
                    <xdr:rowOff>38100</xdr:rowOff>
                  </from>
                  <to>
                    <xdr:col>5</xdr:col>
                    <xdr:colOff>335280</xdr:colOff>
                    <xdr:row>20</xdr:row>
                    <xdr:rowOff>144780</xdr:rowOff>
                  </to>
                </anchor>
              </controlPr>
            </control>
          </mc:Choice>
        </mc:AlternateContent>
        <mc:AlternateContent xmlns:mc="http://schemas.openxmlformats.org/markup-compatibility/2006">
          <mc:Choice Requires="x14">
            <control shapeId="11353" r:id="rId29" name="Check Box 89">
              <controlPr defaultSize="0" autoFill="0" autoLine="0" autoPict="0">
                <anchor moveWithCells="1">
                  <from>
                    <xdr:col>6</xdr:col>
                    <xdr:colOff>114300</xdr:colOff>
                    <xdr:row>20</xdr:row>
                    <xdr:rowOff>38100</xdr:rowOff>
                  </from>
                  <to>
                    <xdr:col>6</xdr:col>
                    <xdr:colOff>335280</xdr:colOff>
                    <xdr:row>20</xdr:row>
                    <xdr:rowOff>144780</xdr:rowOff>
                  </to>
                </anchor>
              </controlPr>
            </control>
          </mc:Choice>
        </mc:AlternateContent>
        <mc:AlternateContent xmlns:mc="http://schemas.openxmlformats.org/markup-compatibility/2006">
          <mc:Choice Requires="x14">
            <control shapeId="11354" r:id="rId30" name="Check Box 90">
              <controlPr defaultSize="0" autoFill="0" autoLine="0" autoPict="0">
                <anchor moveWithCells="1">
                  <from>
                    <xdr:col>7</xdr:col>
                    <xdr:colOff>114300</xdr:colOff>
                    <xdr:row>20</xdr:row>
                    <xdr:rowOff>38100</xdr:rowOff>
                  </from>
                  <to>
                    <xdr:col>7</xdr:col>
                    <xdr:colOff>335280</xdr:colOff>
                    <xdr:row>20</xdr:row>
                    <xdr:rowOff>144780</xdr:rowOff>
                  </to>
                </anchor>
              </controlPr>
            </control>
          </mc:Choice>
        </mc:AlternateContent>
        <mc:AlternateContent xmlns:mc="http://schemas.openxmlformats.org/markup-compatibility/2006">
          <mc:Choice Requires="x14">
            <control shapeId="11355" r:id="rId31" name="Check Box 91">
              <controlPr defaultSize="0" autoFill="0" autoLine="0" autoPict="0">
                <anchor moveWithCells="1">
                  <from>
                    <xdr:col>8</xdr:col>
                    <xdr:colOff>114300</xdr:colOff>
                    <xdr:row>20</xdr:row>
                    <xdr:rowOff>38100</xdr:rowOff>
                  </from>
                  <to>
                    <xdr:col>8</xdr:col>
                    <xdr:colOff>335280</xdr:colOff>
                    <xdr:row>20</xdr:row>
                    <xdr:rowOff>144780</xdr:rowOff>
                  </to>
                </anchor>
              </controlPr>
            </control>
          </mc:Choice>
        </mc:AlternateContent>
        <mc:AlternateContent xmlns:mc="http://schemas.openxmlformats.org/markup-compatibility/2006">
          <mc:Choice Requires="x14">
            <control shapeId="11356" r:id="rId32" name="Check Box 92">
              <controlPr defaultSize="0" autoFill="0" autoLine="0" autoPict="0">
                <anchor moveWithCells="1">
                  <from>
                    <xdr:col>5</xdr:col>
                    <xdr:colOff>114300</xdr:colOff>
                    <xdr:row>21</xdr:row>
                    <xdr:rowOff>38100</xdr:rowOff>
                  </from>
                  <to>
                    <xdr:col>5</xdr:col>
                    <xdr:colOff>335280</xdr:colOff>
                    <xdr:row>21</xdr:row>
                    <xdr:rowOff>144780</xdr:rowOff>
                  </to>
                </anchor>
              </controlPr>
            </control>
          </mc:Choice>
        </mc:AlternateContent>
        <mc:AlternateContent xmlns:mc="http://schemas.openxmlformats.org/markup-compatibility/2006">
          <mc:Choice Requires="x14">
            <control shapeId="11357" r:id="rId33" name="Check Box 93">
              <controlPr defaultSize="0" autoFill="0" autoLine="0" autoPict="0">
                <anchor moveWithCells="1">
                  <from>
                    <xdr:col>6</xdr:col>
                    <xdr:colOff>114300</xdr:colOff>
                    <xdr:row>21</xdr:row>
                    <xdr:rowOff>38100</xdr:rowOff>
                  </from>
                  <to>
                    <xdr:col>6</xdr:col>
                    <xdr:colOff>335280</xdr:colOff>
                    <xdr:row>21</xdr:row>
                    <xdr:rowOff>144780</xdr:rowOff>
                  </to>
                </anchor>
              </controlPr>
            </control>
          </mc:Choice>
        </mc:AlternateContent>
        <mc:AlternateContent xmlns:mc="http://schemas.openxmlformats.org/markup-compatibility/2006">
          <mc:Choice Requires="x14">
            <control shapeId="11358" r:id="rId34" name="Check Box 94">
              <controlPr defaultSize="0" autoFill="0" autoLine="0" autoPict="0">
                <anchor moveWithCells="1">
                  <from>
                    <xdr:col>7</xdr:col>
                    <xdr:colOff>114300</xdr:colOff>
                    <xdr:row>21</xdr:row>
                    <xdr:rowOff>38100</xdr:rowOff>
                  </from>
                  <to>
                    <xdr:col>7</xdr:col>
                    <xdr:colOff>335280</xdr:colOff>
                    <xdr:row>21</xdr:row>
                    <xdr:rowOff>144780</xdr:rowOff>
                  </to>
                </anchor>
              </controlPr>
            </control>
          </mc:Choice>
        </mc:AlternateContent>
        <mc:AlternateContent xmlns:mc="http://schemas.openxmlformats.org/markup-compatibility/2006">
          <mc:Choice Requires="x14">
            <control shapeId="11359" r:id="rId35" name="Check Box 95">
              <controlPr defaultSize="0" autoFill="0" autoLine="0" autoPict="0">
                <anchor moveWithCells="1">
                  <from>
                    <xdr:col>8</xdr:col>
                    <xdr:colOff>114300</xdr:colOff>
                    <xdr:row>21</xdr:row>
                    <xdr:rowOff>38100</xdr:rowOff>
                  </from>
                  <to>
                    <xdr:col>8</xdr:col>
                    <xdr:colOff>335280</xdr:colOff>
                    <xdr:row>21</xdr:row>
                    <xdr:rowOff>144780</xdr:rowOff>
                  </to>
                </anchor>
              </controlPr>
            </control>
          </mc:Choice>
        </mc:AlternateContent>
        <mc:AlternateContent xmlns:mc="http://schemas.openxmlformats.org/markup-compatibility/2006">
          <mc:Choice Requires="x14">
            <control shapeId="11360" r:id="rId36" name="Check Box 96">
              <controlPr defaultSize="0" autoFill="0" autoLine="0" autoPict="0">
                <anchor moveWithCells="1">
                  <from>
                    <xdr:col>5</xdr:col>
                    <xdr:colOff>114300</xdr:colOff>
                    <xdr:row>22</xdr:row>
                    <xdr:rowOff>38100</xdr:rowOff>
                  </from>
                  <to>
                    <xdr:col>5</xdr:col>
                    <xdr:colOff>335280</xdr:colOff>
                    <xdr:row>22</xdr:row>
                    <xdr:rowOff>144780</xdr:rowOff>
                  </to>
                </anchor>
              </controlPr>
            </control>
          </mc:Choice>
        </mc:AlternateContent>
        <mc:AlternateContent xmlns:mc="http://schemas.openxmlformats.org/markup-compatibility/2006">
          <mc:Choice Requires="x14">
            <control shapeId="11361" r:id="rId37" name="Check Box 97">
              <controlPr defaultSize="0" autoFill="0" autoLine="0" autoPict="0">
                <anchor moveWithCells="1">
                  <from>
                    <xdr:col>6</xdr:col>
                    <xdr:colOff>114300</xdr:colOff>
                    <xdr:row>22</xdr:row>
                    <xdr:rowOff>38100</xdr:rowOff>
                  </from>
                  <to>
                    <xdr:col>6</xdr:col>
                    <xdr:colOff>335280</xdr:colOff>
                    <xdr:row>22</xdr:row>
                    <xdr:rowOff>144780</xdr:rowOff>
                  </to>
                </anchor>
              </controlPr>
            </control>
          </mc:Choice>
        </mc:AlternateContent>
        <mc:AlternateContent xmlns:mc="http://schemas.openxmlformats.org/markup-compatibility/2006">
          <mc:Choice Requires="x14">
            <control shapeId="11362" r:id="rId38" name="Check Box 98">
              <controlPr defaultSize="0" autoFill="0" autoLine="0" autoPict="0">
                <anchor moveWithCells="1">
                  <from>
                    <xdr:col>7</xdr:col>
                    <xdr:colOff>114300</xdr:colOff>
                    <xdr:row>22</xdr:row>
                    <xdr:rowOff>38100</xdr:rowOff>
                  </from>
                  <to>
                    <xdr:col>7</xdr:col>
                    <xdr:colOff>335280</xdr:colOff>
                    <xdr:row>22</xdr:row>
                    <xdr:rowOff>144780</xdr:rowOff>
                  </to>
                </anchor>
              </controlPr>
            </control>
          </mc:Choice>
        </mc:AlternateContent>
        <mc:AlternateContent xmlns:mc="http://schemas.openxmlformats.org/markup-compatibility/2006">
          <mc:Choice Requires="x14">
            <control shapeId="11363" r:id="rId39" name="Check Box 99">
              <controlPr defaultSize="0" autoFill="0" autoLine="0" autoPict="0">
                <anchor moveWithCells="1">
                  <from>
                    <xdr:col>8</xdr:col>
                    <xdr:colOff>114300</xdr:colOff>
                    <xdr:row>22</xdr:row>
                    <xdr:rowOff>38100</xdr:rowOff>
                  </from>
                  <to>
                    <xdr:col>8</xdr:col>
                    <xdr:colOff>335280</xdr:colOff>
                    <xdr:row>22</xdr:row>
                    <xdr:rowOff>144780</xdr:rowOff>
                  </to>
                </anchor>
              </controlPr>
            </control>
          </mc:Choice>
        </mc:AlternateContent>
        <mc:AlternateContent xmlns:mc="http://schemas.openxmlformats.org/markup-compatibility/2006">
          <mc:Choice Requires="x14">
            <control shapeId="11364" r:id="rId40" name="Check Box 100">
              <controlPr defaultSize="0" autoFill="0" autoLine="0" autoPict="0">
                <anchor moveWithCells="1">
                  <from>
                    <xdr:col>5</xdr:col>
                    <xdr:colOff>114300</xdr:colOff>
                    <xdr:row>23</xdr:row>
                    <xdr:rowOff>38100</xdr:rowOff>
                  </from>
                  <to>
                    <xdr:col>5</xdr:col>
                    <xdr:colOff>335280</xdr:colOff>
                    <xdr:row>23</xdr:row>
                    <xdr:rowOff>144780</xdr:rowOff>
                  </to>
                </anchor>
              </controlPr>
            </control>
          </mc:Choice>
        </mc:AlternateContent>
        <mc:AlternateContent xmlns:mc="http://schemas.openxmlformats.org/markup-compatibility/2006">
          <mc:Choice Requires="x14">
            <control shapeId="11365" r:id="rId41" name="Check Box 101">
              <controlPr defaultSize="0" autoFill="0" autoLine="0" autoPict="0">
                <anchor moveWithCells="1">
                  <from>
                    <xdr:col>6</xdr:col>
                    <xdr:colOff>114300</xdr:colOff>
                    <xdr:row>23</xdr:row>
                    <xdr:rowOff>38100</xdr:rowOff>
                  </from>
                  <to>
                    <xdr:col>6</xdr:col>
                    <xdr:colOff>335280</xdr:colOff>
                    <xdr:row>23</xdr:row>
                    <xdr:rowOff>144780</xdr:rowOff>
                  </to>
                </anchor>
              </controlPr>
            </control>
          </mc:Choice>
        </mc:AlternateContent>
        <mc:AlternateContent xmlns:mc="http://schemas.openxmlformats.org/markup-compatibility/2006">
          <mc:Choice Requires="x14">
            <control shapeId="11366" r:id="rId42" name="Check Box 102">
              <controlPr defaultSize="0" autoFill="0" autoLine="0" autoPict="0">
                <anchor moveWithCells="1">
                  <from>
                    <xdr:col>7</xdr:col>
                    <xdr:colOff>114300</xdr:colOff>
                    <xdr:row>23</xdr:row>
                    <xdr:rowOff>38100</xdr:rowOff>
                  </from>
                  <to>
                    <xdr:col>7</xdr:col>
                    <xdr:colOff>335280</xdr:colOff>
                    <xdr:row>23</xdr:row>
                    <xdr:rowOff>144780</xdr:rowOff>
                  </to>
                </anchor>
              </controlPr>
            </control>
          </mc:Choice>
        </mc:AlternateContent>
        <mc:AlternateContent xmlns:mc="http://schemas.openxmlformats.org/markup-compatibility/2006">
          <mc:Choice Requires="x14">
            <control shapeId="11367" r:id="rId43" name="Check Box 103">
              <controlPr defaultSize="0" autoFill="0" autoLine="0" autoPict="0">
                <anchor moveWithCells="1">
                  <from>
                    <xdr:col>8</xdr:col>
                    <xdr:colOff>114300</xdr:colOff>
                    <xdr:row>23</xdr:row>
                    <xdr:rowOff>38100</xdr:rowOff>
                  </from>
                  <to>
                    <xdr:col>8</xdr:col>
                    <xdr:colOff>335280</xdr:colOff>
                    <xdr:row>23</xdr:row>
                    <xdr:rowOff>144780</xdr:rowOff>
                  </to>
                </anchor>
              </controlPr>
            </control>
          </mc:Choice>
        </mc:AlternateContent>
        <mc:AlternateContent xmlns:mc="http://schemas.openxmlformats.org/markup-compatibility/2006">
          <mc:Choice Requires="x14">
            <control shapeId="11368" r:id="rId44" name="Check Box 104">
              <controlPr defaultSize="0" autoFill="0" autoLine="0" autoPict="0">
                <anchor moveWithCells="1">
                  <from>
                    <xdr:col>5</xdr:col>
                    <xdr:colOff>114300</xdr:colOff>
                    <xdr:row>24</xdr:row>
                    <xdr:rowOff>38100</xdr:rowOff>
                  </from>
                  <to>
                    <xdr:col>5</xdr:col>
                    <xdr:colOff>335280</xdr:colOff>
                    <xdr:row>24</xdr:row>
                    <xdr:rowOff>144780</xdr:rowOff>
                  </to>
                </anchor>
              </controlPr>
            </control>
          </mc:Choice>
        </mc:AlternateContent>
        <mc:AlternateContent xmlns:mc="http://schemas.openxmlformats.org/markup-compatibility/2006">
          <mc:Choice Requires="x14">
            <control shapeId="11369" r:id="rId45" name="Check Box 105">
              <controlPr defaultSize="0" autoFill="0" autoLine="0" autoPict="0">
                <anchor moveWithCells="1">
                  <from>
                    <xdr:col>6</xdr:col>
                    <xdr:colOff>114300</xdr:colOff>
                    <xdr:row>24</xdr:row>
                    <xdr:rowOff>38100</xdr:rowOff>
                  </from>
                  <to>
                    <xdr:col>6</xdr:col>
                    <xdr:colOff>335280</xdr:colOff>
                    <xdr:row>24</xdr:row>
                    <xdr:rowOff>144780</xdr:rowOff>
                  </to>
                </anchor>
              </controlPr>
            </control>
          </mc:Choice>
        </mc:AlternateContent>
        <mc:AlternateContent xmlns:mc="http://schemas.openxmlformats.org/markup-compatibility/2006">
          <mc:Choice Requires="x14">
            <control shapeId="11370" r:id="rId46" name="Check Box 106">
              <controlPr defaultSize="0" autoFill="0" autoLine="0" autoPict="0">
                <anchor moveWithCells="1">
                  <from>
                    <xdr:col>7</xdr:col>
                    <xdr:colOff>114300</xdr:colOff>
                    <xdr:row>24</xdr:row>
                    <xdr:rowOff>38100</xdr:rowOff>
                  </from>
                  <to>
                    <xdr:col>7</xdr:col>
                    <xdr:colOff>335280</xdr:colOff>
                    <xdr:row>24</xdr:row>
                    <xdr:rowOff>144780</xdr:rowOff>
                  </to>
                </anchor>
              </controlPr>
            </control>
          </mc:Choice>
        </mc:AlternateContent>
        <mc:AlternateContent xmlns:mc="http://schemas.openxmlformats.org/markup-compatibility/2006">
          <mc:Choice Requires="x14">
            <control shapeId="11371" r:id="rId47" name="Check Box 107">
              <controlPr defaultSize="0" autoFill="0" autoLine="0" autoPict="0">
                <anchor moveWithCells="1">
                  <from>
                    <xdr:col>8</xdr:col>
                    <xdr:colOff>114300</xdr:colOff>
                    <xdr:row>24</xdr:row>
                    <xdr:rowOff>38100</xdr:rowOff>
                  </from>
                  <to>
                    <xdr:col>8</xdr:col>
                    <xdr:colOff>335280</xdr:colOff>
                    <xdr:row>24</xdr:row>
                    <xdr:rowOff>144780</xdr:rowOff>
                  </to>
                </anchor>
              </controlPr>
            </control>
          </mc:Choice>
        </mc:AlternateContent>
        <mc:AlternateContent xmlns:mc="http://schemas.openxmlformats.org/markup-compatibility/2006">
          <mc:Choice Requires="x14">
            <control shapeId="11372" r:id="rId48" name="Check Box 108">
              <controlPr defaultSize="0" autoFill="0" autoLine="0" autoPict="0">
                <anchor moveWithCells="1">
                  <from>
                    <xdr:col>5</xdr:col>
                    <xdr:colOff>114300</xdr:colOff>
                    <xdr:row>25</xdr:row>
                    <xdr:rowOff>38100</xdr:rowOff>
                  </from>
                  <to>
                    <xdr:col>5</xdr:col>
                    <xdr:colOff>335280</xdr:colOff>
                    <xdr:row>25</xdr:row>
                    <xdr:rowOff>144780</xdr:rowOff>
                  </to>
                </anchor>
              </controlPr>
            </control>
          </mc:Choice>
        </mc:AlternateContent>
        <mc:AlternateContent xmlns:mc="http://schemas.openxmlformats.org/markup-compatibility/2006">
          <mc:Choice Requires="x14">
            <control shapeId="11373" r:id="rId49" name="Check Box 109">
              <controlPr defaultSize="0" autoFill="0" autoLine="0" autoPict="0">
                <anchor moveWithCells="1">
                  <from>
                    <xdr:col>6</xdr:col>
                    <xdr:colOff>114300</xdr:colOff>
                    <xdr:row>25</xdr:row>
                    <xdr:rowOff>38100</xdr:rowOff>
                  </from>
                  <to>
                    <xdr:col>6</xdr:col>
                    <xdr:colOff>335280</xdr:colOff>
                    <xdr:row>25</xdr:row>
                    <xdr:rowOff>144780</xdr:rowOff>
                  </to>
                </anchor>
              </controlPr>
            </control>
          </mc:Choice>
        </mc:AlternateContent>
        <mc:AlternateContent xmlns:mc="http://schemas.openxmlformats.org/markup-compatibility/2006">
          <mc:Choice Requires="x14">
            <control shapeId="11374" r:id="rId50" name="Check Box 110">
              <controlPr defaultSize="0" autoFill="0" autoLine="0" autoPict="0">
                <anchor moveWithCells="1">
                  <from>
                    <xdr:col>7</xdr:col>
                    <xdr:colOff>114300</xdr:colOff>
                    <xdr:row>25</xdr:row>
                    <xdr:rowOff>38100</xdr:rowOff>
                  </from>
                  <to>
                    <xdr:col>7</xdr:col>
                    <xdr:colOff>335280</xdr:colOff>
                    <xdr:row>25</xdr:row>
                    <xdr:rowOff>144780</xdr:rowOff>
                  </to>
                </anchor>
              </controlPr>
            </control>
          </mc:Choice>
        </mc:AlternateContent>
        <mc:AlternateContent xmlns:mc="http://schemas.openxmlformats.org/markup-compatibility/2006">
          <mc:Choice Requires="x14">
            <control shapeId="11375" r:id="rId51" name="Check Box 111">
              <controlPr defaultSize="0" autoFill="0" autoLine="0" autoPict="0">
                <anchor moveWithCells="1">
                  <from>
                    <xdr:col>8</xdr:col>
                    <xdr:colOff>114300</xdr:colOff>
                    <xdr:row>25</xdr:row>
                    <xdr:rowOff>38100</xdr:rowOff>
                  </from>
                  <to>
                    <xdr:col>8</xdr:col>
                    <xdr:colOff>335280</xdr:colOff>
                    <xdr:row>25</xdr:row>
                    <xdr:rowOff>144780</xdr:rowOff>
                  </to>
                </anchor>
              </controlPr>
            </control>
          </mc:Choice>
        </mc:AlternateContent>
        <mc:AlternateContent xmlns:mc="http://schemas.openxmlformats.org/markup-compatibility/2006">
          <mc:Choice Requires="x14">
            <control shapeId="11376" r:id="rId52" name="Check Box 112">
              <controlPr defaultSize="0" autoFill="0" autoLine="0" autoPict="0">
                <anchor moveWithCells="1">
                  <from>
                    <xdr:col>9</xdr:col>
                    <xdr:colOff>114300</xdr:colOff>
                    <xdr:row>14</xdr:row>
                    <xdr:rowOff>38100</xdr:rowOff>
                  </from>
                  <to>
                    <xdr:col>9</xdr:col>
                    <xdr:colOff>335280</xdr:colOff>
                    <xdr:row>14</xdr:row>
                    <xdr:rowOff>144780</xdr:rowOff>
                  </to>
                </anchor>
              </controlPr>
            </control>
          </mc:Choice>
        </mc:AlternateContent>
        <mc:AlternateContent xmlns:mc="http://schemas.openxmlformats.org/markup-compatibility/2006">
          <mc:Choice Requires="x14">
            <control shapeId="11377" r:id="rId53" name="Check Box 113">
              <controlPr defaultSize="0" autoFill="0" autoLine="0" autoPict="0">
                <anchor moveWithCells="1">
                  <from>
                    <xdr:col>9</xdr:col>
                    <xdr:colOff>114300</xdr:colOff>
                    <xdr:row>14</xdr:row>
                    <xdr:rowOff>38100</xdr:rowOff>
                  </from>
                  <to>
                    <xdr:col>9</xdr:col>
                    <xdr:colOff>335280</xdr:colOff>
                    <xdr:row>14</xdr:row>
                    <xdr:rowOff>144780</xdr:rowOff>
                  </to>
                </anchor>
              </controlPr>
            </control>
          </mc:Choice>
        </mc:AlternateContent>
        <mc:AlternateContent xmlns:mc="http://schemas.openxmlformats.org/markup-compatibility/2006">
          <mc:Choice Requires="x14">
            <control shapeId="11378" r:id="rId54" name="Check Box 114">
              <controlPr defaultSize="0" autoFill="0" autoLine="0" autoPict="0">
                <anchor moveWithCells="1">
                  <from>
                    <xdr:col>9</xdr:col>
                    <xdr:colOff>114300</xdr:colOff>
                    <xdr:row>15</xdr:row>
                    <xdr:rowOff>38100</xdr:rowOff>
                  </from>
                  <to>
                    <xdr:col>9</xdr:col>
                    <xdr:colOff>335280</xdr:colOff>
                    <xdr:row>15</xdr:row>
                    <xdr:rowOff>144780</xdr:rowOff>
                  </to>
                </anchor>
              </controlPr>
            </control>
          </mc:Choice>
        </mc:AlternateContent>
        <mc:AlternateContent xmlns:mc="http://schemas.openxmlformats.org/markup-compatibility/2006">
          <mc:Choice Requires="x14">
            <control shapeId="11379" r:id="rId55" name="Check Box 115">
              <controlPr defaultSize="0" autoFill="0" autoLine="0" autoPict="0">
                <anchor moveWithCells="1">
                  <from>
                    <xdr:col>9</xdr:col>
                    <xdr:colOff>114300</xdr:colOff>
                    <xdr:row>16</xdr:row>
                    <xdr:rowOff>38100</xdr:rowOff>
                  </from>
                  <to>
                    <xdr:col>9</xdr:col>
                    <xdr:colOff>335280</xdr:colOff>
                    <xdr:row>16</xdr:row>
                    <xdr:rowOff>144780</xdr:rowOff>
                  </to>
                </anchor>
              </controlPr>
            </control>
          </mc:Choice>
        </mc:AlternateContent>
        <mc:AlternateContent xmlns:mc="http://schemas.openxmlformats.org/markup-compatibility/2006">
          <mc:Choice Requires="x14">
            <control shapeId="11380" r:id="rId56" name="Check Box 116">
              <controlPr defaultSize="0" autoFill="0" autoLine="0" autoPict="0">
                <anchor moveWithCells="1">
                  <from>
                    <xdr:col>9</xdr:col>
                    <xdr:colOff>114300</xdr:colOff>
                    <xdr:row>17</xdr:row>
                    <xdr:rowOff>38100</xdr:rowOff>
                  </from>
                  <to>
                    <xdr:col>9</xdr:col>
                    <xdr:colOff>335280</xdr:colOff>
                    <xdr:row>17</xdr:row>
                    <xdr:rowOff>144780</xdr:rowOff>
                  </to>
                </anchor>
              </controlPr>
            </control>
          </mc:Choice>
        </mc:AlternateContent>
        <mc:AlternateContent xmlns:mc="http://schemas.openxmlformats.org/markup-compatibility/2006">
          <mc:Choice Requires="x14">
            <control shapeId="11381" r:id="rId57" name="Check Box 117">
              <controlPr defaultSize="0" autoFill="0" autoLine="0" autoPict="0">
                <anchor moveWithCells="1">
                  <from>
                    <xdr:col>9</xdr:col>
                    <xdr:colOff>114300</xdr:colOff>
                    <xdr:row>18</xdr:row>
                    <xdr:rowOff>38100</xdr:rowOff>
                  </from>
                  <to>
                    <xdr:col>9</xdr:col>
                    <xdr:colOff>335280</xdr:colOff>
                    <xdr:row>18</xdr:row>
                    <xdr:rowOff>144780</xdr:rowOff>
                  </to>
                </anchor>
              </controlPr>
            </control>
          </mc:Choice>
        </mc:AlternateContent>
        <mc:AlternateContent xmlns:mc="http://schemas.openxmlformats.org/markup-compatibility/2006">
          <mc:Choice Requires="x14">
            <control shapeId="11382" r:id="rId58" name="Check Box 118">
              <controlPr defaultSize="0" autoFill="0" autoLine="0" autoPict="0">
                <anchor moveWithCells="1">
                  <from>
                    <xdr:col>9</xdr:col>
                    <xdr:colOff>114300</xdr:colOff>
                    <xdr:row>19</xdr:row>
                    <xdr:rowOff>38100</xdr:rowOff>
                  </from>
                  <to>
                    <xdr:col>9</xdr:col>
                    <xdr:colOff>335280</xdr:colOff>
                    <xdr:row>19</xdr:row>
                    <xdr:rowOff>144780</xdr:rowOff>
                  </to>
                </anchor>
              </controlPr>
            </control>
          </mc:Choice>
        </mc:AlternateContent>
        <mc:AlternateContent xmlns:mc="http://schemas.openxmlformats.org/markup-compatibility/2006">
          <mc:Choice Requires="x14">
            <control shapeId="11383" r:id="rId59" name="Check Box 119">
              <controlPr defaultSize="0" autoFill="0" autoLine="0" autoPict="0">
                <anchor moveWithCells="1">
                  <from>
                    <xdr:col>9</xdr:col>
                    <xdr:colOff>114300</xdr:colOff>
                    <xdr:row>20</xdr:row>
                    <xdr:rowOff>38100</xdr:rowOff>
                  </from>
                  <to>
                    <xdr:col>9</xdr:col>
                    <xdr:colOff>335280</xdr:colOff>
                    <xdr:row>20</xdr:row>
                    <xdr:rowOff>144780</xdr:rowOff>
                  </to>
                </anchor>
              </controlPr>
            </control>
          </mc:Choice>
        </mc:AlternateContent>
        <mc:AlternateContent xmlns:mc="http://schemas.openxmlformats.org/markup-compatibility/2006">
          <mc:Choice Requires="x14">
            <control shapeId="11384" r:id="rId60" name="Check Box 120">
              <controlPr defaultSize="0" autoFill="0" autoLine="0" autoPict="0">
                <anchor moveWithCells="1">
                  <from>
                    <xdr:col>9</xdr:col>
                    <xdr:colOff>114300</xdr:colOff>
                    <xdr:row>21</xdr:row>
                    <xdr:rowOff>38100</xdr:rowOff>
                  </from>
                  <to>
                    <xdr:col>9</xdr:col>
                    <xdr:colOff>335280</xdr:colOff>
                    <xdr:row>21</xdr:row>
                    <xdr:rowOff>144780</xdr:rowOff>
                  </to>
                </anchor>
              </controlPr>
            </control>
          </mc:Choice>
        </mc:AlternateContent>
        <mc:AlternateContent xmlns:mc="http://schemas.openxmlformats.org/markup-compatibility/2006">
          <mc:Choice Requires="x14">
            <control shapeId="11385" r:id="rId61" name="Check Box 121">
              <controlPr defaultSize="0" autoFill="0" autoLine="0" autoPict="0">
                <anchor moveWithCells="1">
                  <from>
                    <xdr:col>9</xdr:col>
                    <xdr:colOff>114300</xdr:colOff>
                    <xdr:row>22</xdr:row>
                    <xdr:rowOff>38100</xdr:rowOff>
                  </from>
                  <to>
                    <xdr:col>9</xdr:col>
                    <xdr:colOff>335280</xdr:colOff>
                    <xdr:row>22</xdr:row>
                    <xdr:rowOff>144780</xdr:rowOff>
                  </to>
                </anchor>
              </controlPr>
            </control>
          </mc:Choice>
        </mc:AlternateContent>
        <mc:AlternateContent xmlns:mc="http://schemas.openxmlformats.org/markup-compatibility/2006">
          <mc:Choice Requires="x14">
            <control shapeId="11386" r:id="rId62" name="Check Box 122">
              <controlPr defaultSize="0" autoFill="0" autoLine="0" autoPict="0">
                <anchor moveWithCells="1">
                  <from>
                    <xdr:col>9</xdr:col>
                    <xdr:colOff>114300</xdr:colOff>
                    <xdr:row>23</xdr:row>
                    <xdr:rowOff>38100</xdr:rowOff>
                  </from>
                  <to>
                    <xdr:col>9</xdr:col>
                    <xdr:colOff>335280</xdr:colOff>
                    <xdr:row>23</xdr:row>
                    <xdr:rowOff>144780</xdr:rowOff>
                  </to>
                </anchor>
              </controlPr>
            </control>
          </mc:Choice>
        </mc:AlternateContent>
        <mc:AlternateContent xmlns:mc="http://schemas.openxmlformats.org/markup-compatibility/2006">
          <mc:Choice Requires="x14">
            <control shapeId="11387" r:id="rId63" name="Check Box 123">
              <controlPr defaultSize="0" autoFill="0" autoLine="0" autoPict="0">
                <anchor moveWithCells="1">
                  <from>
                    <xdr:col>9</xdr:col>
                    <xdr:colOff>114300</xdr:colOff>
                    <xdr:row>24</xdr:row>
                    <xdr:rowOff>38100</xdr:rowOff>
                  </from>
                  <to>
                    <xdr:col>9</xdr:col>
                    <xdr:colOff>335280</xdr:colOff>
                    <xdr:row>24</xdr:row>
                    <xdr:rowOff>144780</xdr:rowOff>
                  </to>
                </anchor>
              </controlPr>
            </control>
          </mc:Choice>
        </mc:AlternateContent>
        <mc:AlternateContent xmlns:mc="http://schemas.openxmlformats.org/markup-compatibility/2006">
          <mc:Choice Requires="x14">
            <control shapeId="11388" r:id="rId64" name="Check Box 124">
              <controlPr defaultSize="0" autoFill="0" autoLine="0" autoPict="0">
                <anchor moveWithCells="1">
                  <from>
                    <xdr:col>9</xdr:col>
                    <xdr:colOff>114300</xdr:colOff>
                    <xdr:row>25</xdr:row>
                    <xdr:rowOff>38100</xdr:rowOff>
                  </from>
                  <to>
                    <xdr:col>9</xdr:col>
                    <xdr:colOff>335280</xdr:colOff>
                    <xdr:row>25</xdr:row>
                    <xdr:rowOff>144780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7089-BC2D-4519-802D-8620D40AE983}">
  <dimension ref="A1:E33"/>
  <sheetViews>
    <sheetView workbookViewId="0">
      <selection activeCell="B3" sqref="B3:E3"/>
    </sheetView>
  </sheetViews>
  <sheetFormatPr defaultRowHeight="14.45"/>
  <cols>
    <col min="1" max="1" width="16.140625" customWidth="1"/>
    <col min="2" max="2" width="36.85546875" customWidth="1"/>
    <col min="3" max="3" width="11.85546875" customWidth="1"/>
    <col min="4" max="4" width="14.7109375" customWidth="1"/>
    <col min="5" max="5" width="14.85546875" customWidth="1"/>
  </cols>
  <sheetData>
    <row r="1" spans="1:5">
      <c r="A1" s="774" t="s">
        <v>216</v>
      </c>
      <c r="B1" s="775"/>
      <c r="C1" s="775"/>
      <c r="D1" s="775"/>
      <c r="E1" s="776"/>
    </row>
    <row r="2" spans="1:5" ht="15" thickBot="1">
      <c r="A2" s="777" t="s">
        <v>217</v>
      </c>
      <c r="B2" s="778"/>
      <c r="C2" s="778"/>
      <c r="D2" s="778"/>
      <c r="E2" s="779"/>
    </row>
    <row r="3" spans="1:5" ht="15" thickBot="1">
      <c r="A3" s="81" t="s">
        <v>218</v>
      </c>
      <c r="B3" s="780"/>
      <c r="C3" s="780"/>
      <c r="D3" s="780"/>
      <c r="E3" s="781"/>
    </row>
    <row r="4" spans="1:5">
      <c r="A4" s="1"/>
      <c r="B4" s="695"/>
      <c r="C4" s="695"/>
      <c r="D4" s="695"/>
      <c r="E4" s="3"/>
    </row>
    <row r="5" spans="1:5" ht="26.45">
      <c r="A5" s="82"/>
      <c r="B5" s="83"/>
      <c r="C5" s="83" t="s">
        <v>219</v>
      </c>
      <c r="D5" s="83" t="s">
        <v>220</v>
      </c>
      <c r="E5" s="84" t="s">
        <v>221</v>
      </c>
    </row>
    <row r="6" spans="1:5">
      <c r="A6" s="773" t="s">
        <v>222</v>
      </c>
      <c r="B6" s="685" t="s">
        <v>223</v>
      </c>
      <c r="C6" s="686"/>
      <c r="D6" s="686"/>
      <c r="E6" s="684"/>
    </row>
    <row r="7" spans="1:5">
      <c r="A7" s="773"/>
      <c r="B7" s="685" t="s">
        <v>224</v>
      </c>
      <c r="C7" s="686"/>
      <c r="D7" s="686"/>
      <c r="E7" s="684"/>
    </row>
    <row r="8" spans="1:5">
      <c r="A8" s="773"/>
      <c r="B8" s="685" t="s">
        <v>225</v>
      </c>
      <c r="C8" s="686"/>
      <c r="D8" s="686"/>
      <c r="E8" s="684"/>
    </row>
    <row r="9" spans="1:5">
      <c r="A9" s="773"/>
      <c r="B9" s="685" t="s">
        <v>226</v>
      </c>
      <c r="C9" s="686"/>
      <c r="D9" s="686"/>
      <c r="E9" s="684"/>
    </row>
    <row r="10" spans="1:5">
      <c r="A10" s="773"/>
      <c r="B10" s="685" t="s">
        <v>227</v>
      </c>
      <c r="C10" s="686"/>
      <c r="D10" s="686"/>
      <c r="E10" s="684"/>
    </row>
    <row r="11" spans="1:5" ht="26.45">
      <c r="A11" s="773"/>
      <c r="B11" s="685" t="s">
        <v>228</v>
      </c>
      <c r="C11" s="686"/>
      <c r="D11" s="686"/>
      <c r="E11" s="684"/>
    </row>
    <row r="12" spans="1:5">
      <c r="A12" s="773"/>
      <c r="B12" s="685" t="s">
        <v>229</v>
      </c>
      <c r="C12" s="686"/>
      <c r="D12" s="686"/>
      <c r="E12" s="684"/>
    </row>
    <row r="13" spans="1:5">
      <c r="A13" s="773"/>
      <c r="B13" s="685" t="s">
        <v>230</v>
      </c>
      <c r="C13" s="686"/>
      <c r="D13" s="686"/>
      <c r="E13" s="684"/>
    </row>
    <row r="14" spans="1:5">
      <c r="A14" s="773"/>
      <c r="B14" s="685" t="s">
        <v>231</v>
      </c>
      <c r="C14" s="686"/>
      <c r="D14" s="686"/>
      <c r="E14" s="684"/>
    </row>
    <row r="15" spans="1:5">
      <c r="A15" s="773" t="s">
        <v>232</v>
      </c>
      <c r="B15" s="685" t="s">
        <v>233</v>
      </c>
      <c r="C15" s="686"/>
      <c r="D15" s="686"/>
      <c r="E15" s="684"/>
    </row>
    <row r="16" spans="1:5">
      <c r="A16" s="773"/>
      <c r="B16" s="685" t="s">
        <v>234</v>
      </c>
      <c r="C16" s="686"/>
      <c r="D16" s="686"/>
      <c r="E16" s="684"/>
    </row>
    <row r="17" spans="1:5">
      <c r="A17" s="773"/>
      <c r="B17" s="685" t="s">
        <v>235</v>
      </c>
      <c r="C17" s="686"/>
      <c r="D17" s="686"/>
      <c r="E17" s="684"/>
    </row>
    <row r="18" spans="1:5">
      <c r="A18" s="773" t="s">
        <v>236</v>
      </c>
      <c r="B18" s="685" t="s">
        <v>233</v>
      </c>
      <c r="C18" s="686"/>
      <c r="D18" s="686"/>
      <c r="E18" s="684"/>
    </row>
    <row r="19" spans="1:5">
      <c r="A19" s="773"/>
      <c r="B19" s="685" t="s">
        <v>237</v>
      </c>
      <c r="C19" s="686"/>
      <c r="D19" s="686"/>
      <c r="E19" s="684"/>
    </row>
    <row r="20" spans="1:5">
      <c r="A20" s="773"/>
      <c r="B20" s="685" t="s">
        <v>235</v>
      </c>
      <c r="C20" s="686"/>
      <c r="D20" s="686"/>
      <c r="E20" s="684"/>
    </row>
    <row r="21" spans="1:5">
      <c r="A21" s="773" t="s">
        <v>238</v>
      </c>
      <c r="B21" s="685" t="s">
        <v>239</v>
      </c>
      <c r="C21" s="686"/>
      <c r="D21" s="686"/>
      <c r="E21" s="684"/>
    </row>
    <row r="22" spans="1:5">
      <c r="A22" s="773"/>
      <c r="B22" s="685" t="s">
        <v>240</v>
      </c>
      <c r="C22" s="686"/>
      <c r="D22" s="686"/>
      <c r="E22" s="684"/>
    </row>
    <row r="23" spans="1:5">
      <c r="A23" s="773"/>
      <c r="B23" s="685" t="s">
        <v>235</v>
      </c>
      <c r="C23" s="686"/>
      <c r="D23" s="686"/>
      <c r="E23" s="684"/>
    </row>
    <row r="24" spans="1:5">
      <c r="A24" s="773"/>
      <c r="B24" s="685" t="s">
        <v>239</v>
      </c>
      <c r="C24" s="686"/>
      <c r="D24" s="686"/>
      <c r="E24" s="686"/>
    </row>
    <row r="25" spans="1:5">
      <c r="A25" s="773"/>
      <c r="B25" s="685" t="s">
        <v>240</v>
      </c>
      <c r="C25" s="686"/>
      <c r="D25" s="686"/>
      <c r="E25" s="686"/>
    </row>
    <row r="26" spans="1:5">
      <c r="A26" s="773"/>
      <c r="B26" s="685" t="s">
        <v>235</v>
      </c>
      <c r="C26" s="686"/>
      <c r="D26" s="686"/>
      <c r="E26" s="686"/>
    </row>
    <row r="27" spans="1:5">
      <c r="A27" s="773"/>
      <c r="B27" s="685" t="s">
        <v>239</v>
      </c>
      <c r="C27" s="686"/>
      <c r="D27" s="686"/>
      <c r="E27" s="686"/>
    </row>
    <row r="28" spans="1:5">
      <c r="A28" s="773"/>
      <c r="B28" s="685" t="s">
        <v>240</v>
      </c>
      <c r="C28" s="686"/>
      <c r="D28" s="686"/>
      <c r="E28" s="686"/>
    </row>
    <row r="29" spans="1:5">
      <c r="A29" s="773"/>
      <c r="B29" s="685" t="s">
        <v>235</v>
      </c>
      <c r="C29" s="686"/>
      <c r="D29" s="686"/>
      <c r="E29" s="686"/>
    </row>
    <row r="30" spans="1:5">
      <c r="A30" s="773" t="s">
        <v>241</v>
      </c>
      <c r="B30" s="784" t="s">
        <v>242</v>
      </c>
      <c r="C30" s="785"/>
      <c r="D30" s="785"/>
      <c r="E30" s="782"/>
    </row>
    <row r="31" spans="1:5">
      <c r="A31" s="773"/>
      <c r="B31" s="784"/>
      <c r="C31" s="785"/>
      <c r="D31" s="785"/>
      <c r="E31" s="782"/>
    </row>
    <row r="32" spans="1:5">
      <c r="A32" s="773" t="s">
        <v>243</v>
      </c>
      <c r="B32" s="685" t="s">
        <v>244</v>
      </c>
      <c r="C32" s="686"/>
      <c r="D32" s="686"/>
      <c r="E32" s="684"/>
    </row>
    <row r="33" spans="1:5" ht="15" thickBot="1">
      <c r="A33" s="783"/>
      <c r="B33" s="85" t="s">
        <v>245</v>
      </c>
      <c r="C33" s="86"/>
      <c r="D33" s="86"/>
      <c r="E33" s="87"/>
    </row>
  </sheetData>
  <mergeCells count="14">
    <mergeCell ref="E30:E31"/>
    <mergeCell ref="A32:A33"/>
    <mergeCell ref="A18:A20"/>
    <mergeCell ref="A21:A29"/>
    <mergeCell ref="A30:A31"/>
    <mergeCell ref="B30:B31"/>
    <mergeCell ref="C30:C31"/>
    <mergeCell ref="D30:D31"/>
    <mergeCell ref="A15:A17"/>
    <mergeCell ref="A1:E1"/>
    <mergeCell ref="A2:E2"/>
    <mergeCell ref="B3:E3"/>
    <mergeCell ref="A6:A7"/>
    <mergeCell ref="A8:A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6CC6-1884-4B3C-B952-72A72884668F}">
  <dimension ref="A1:G90"/>
  <sheetViews>
    <sheetView topLeftCell="A52" workbookViewId="0">
      <selection activeCell="D34" sqref="D34"/>
    </sheetView>
  </sheetViews>
  <sheetFormatPr defaultRowHeight="14.45"/>
  <cols>
    <col min="1" max="1" width="40" customWidth="1"/>
    <col min="2" max="3" width="19.7109375" customWidth="1"/>
    <col min="4" max="4" width="20.140625" customWidth="1"/>
    <col min="5" max="5" width="19" customWidth="1"/>
    <col min="6" max="6" width="18.42578125" customWidth="1"/>
    <col min="7" max="7" width="17.28515625" customWidth="1"/>
  </cols>
  <sheetData>
    <row r="1" spans="1:7" ht="15.6">
      <c r="A1" s="786" t="s">
        <v>246</v>
      </c>
      <c r="B1" s="786"/>
      <c r="C1" s="786"/>
      <c r="D1" s="786"/>
      <c r="E1" s="786"/>
      <c r="F1" s="786"/>
      <c r="G1" s="786"/>
    </row>
    <row r="2" spans="1:7">
      <c r="A2" s="90"/>
      <c r="B2" s="91"/>
      <c r="C2" s="91"/>
      <c r="D2" s="91"/>
      <c r="E2" s="91"/>
      <c r="F2" s="91"/>
      <c r="G2" s="91"/>
    </row>
    <row r="3" spans="1:7">
      <c r="A3" s="92" t="s">
        <v>247</v>
      </c>
      <c r="B3" s="787"/>
      <c r="C3" s="788"/>
      <c r="D3" s="788"/>
      <c r="E3" s="788"/>
      <c r="F3" s="788"/>
      <c r="G3" s="788"/>
    </row>
    <row r="4" spans="1:7">
      <c r="A4" s="92"/>
      <c r="B4" s="93" t="s">
        <v>248</v>
      </c>
      <c r="C4" s="94" t="s">
        <v>249</v>
      </c>
      <c r="D4" s="95" t="s">
        <v>250</v>
      </c>
      <c r="E4" s="96"/>
      <c r="F4" s="96"/>
      <c r="G4" s="96"/>
    </row>
    <row r="5" spans="1:7">
      <c r="A5" s="92" t="s">
        <v>251</v>
      </c>
      <c r="B5" s="97"/>
      <c r="C5" s="98"/>
      <c r="D5" s="97"/>
    </row>
    <row r="6" spans="1:7">
      <c r="A6" s="92" t="s">
        <v>252</v>
      </c>
      <c r="B6" s="97"/>
      <c r="C6" s="99"/>
      <c r="D6" s="99"/>
    </row>
    <row r="7" spans="1:7">
      <c r="A7" s="92" t="s">
        <v>253</v>
      </c>
      <c r="B7" s="97"/>
      <c r="C7" s="99"/>
      <c r="D7" s="99"/>
    </row>
    <row r="8" spans="1:7" ht="15" thickBot="1">
      <c r="A8" s="100" t="s">
        <v>254</v>
      </c>
      <c r="B8" s="101"/>
      <c r="C8" s="102"/>
      <c r="D8" s="102"/>
      <c r="E8" s="103"/>
      <c r="F8" s="103"/>
    </row>
    <row r="9" spans="1:7">
      <c r="A9" s="104"/>
      <c r="B9" s="103"/>
      <c r="C9" s="105"/>
      <c r="D9" s="105"/>
      <c r="E9" s="104"/>
      <c r="F9" s="104"/>
      <c r="G9" s="104"/>
    </row>
    <row r="10" spans="1:7" ht="15.6">
      <c r="A10" s="106" t="s">
        <v>255</v>
      </c>
      <c r="B10" s="107" t="s">
        <v>256</v>
      </c>
      <c r="C10" s="108" t="s">
        <v>249</v>
      </c>
      <c r="D10" s="109" t="s">
        <v>250</v>
      </c>
      <c r="E10" s="110" t="s">
        <v>257</v>
      </c>
      <c r="F10" s="789" t="s">
        <v>258</v>
      </c>
      <c r="G10" s="790"/>
    </row>
    <row r="11" spans="1:7" ht="28.9">
      <c r="A11" s="111" t="s">
        <v>259</v>
      </c>
      <c r="B11" s="112" t="s">
        <v>260</v>
      </c>
      <c r="C11" s="112" t="s">
        <v>261</v>
      </c>
      <c r="D11" s="112" t="s">
        <v>261</v>
      </c>
      <c r="E11" s="113" t="s">
        <v>262</v>
      </c>
      <c r="F11" s="114" t="s">
        <v>263</v>
      </c>
      <c r="G11" s="112" t="s">
        <v>264</v>
      </c>
    </row>
    <row r="12" spans="1:7">
      <c r="A12" s="115" t="s">
        <v>265</v>
      </c>
      <c r="B12" s="116"/>
      <c r="C12" s="116"/>
      <c r="D12" s="116"/>
      <c r="E12" s="117"/>
      <c r="F12" s="89"/>
      <c r="G12" s="116"/>
    </row>
    <row r="13" spans="1:7">
      <c r="A13" t="s">
        <v>266</v>
      </c>
      <c r="B13" s="116">
        <f>SUM(C13:E13)</f>
        <v>0</v>
      </c>
      <c r="C13" s="118"/>
      <c r="D13" s="118"/>
      <c r="E13" s="118"/>
      <c r="F13" s="118"/>
      <c r="G13" s="118"/>
    </row>
    <row r="14" spans="1:7">
      <c r="A14" t="s">
        <v>267</v>
      </c>
      <c r="B14" s="116">
        <f>SUM(C14:E14)</f>
        <v>0</v>
      </c>
      <c r="C14" s="118"/>
      <c r="D14" s="118"/>
      <c r="E14" s="118"/>
      <c r="F14" s="118"/>
      <c r="G14" s="118"/>
    </row>
    <row r="15" spans="1:7">
      <c r="A15" s="119" t="s">
        <v>268</v>
      </c>
      <c r="B15" s="120">
        <f t="shared" ref="B15" si="0">SUM(B13:B14)</f>
        <v>0</v>
      </c>
      <c r="C15" s="120">
        <f>SUM(C13:C14)</f>
        <v>0</v>
      </c>
      <c r="D15" s="120">
        <f t="shared" ref="D15:G15" si="1">SUM(D13:D14)</f>
        <v>0</v>
      </c>
      <c r="E15" s="120">
        <f t="shared" si="1"/>
        <v>0</v>
      </c>
      <c r="F15" s="120">
        <f t="shared" si="1"/>
        <v>0</v>
      </c>
      <c r="G15" s="120">
        <f t="shared" si="1"/>
        <v>0</v>
      </c>
    </row>
    <row r="16" spans="1:7">
      <c r="A16" s="121"/>
      <c r="B16" s="116"/>
      <c r="C16" s="116"/>
      <c r="D16" s="116"/>
      <c r="E16" s="117"/>
      <c r="F16" s="89"/>
      <c r="G16" s="116"/>
    </row>
    <row r="17" spans="1:7">
      <c r="A17" s="115" t="s">
        <v>269</v>
      </c>
      <c r="B17" s="116">
        <f>SUM(C17:E17)</f>
        <v>0</v>
      </c>
      <c r="C17" s="118"/>
      <c r="D17" s="118"/>
      <c r="E17" s="118"/>
      <c r="F17" s="122"/>
      <c r="G17" s="118"/>
    </row>
    <row r="18" spans="1:7">
      <c r="A18" s="115"/>
      <c r="B18" s="116"/>
      <c r="C18" s="116"/>
      <c r="D18" s="116"/>
      <c r="E18" s="117"/>
      <c r="F18" s="89"/>
      <c r="G18" s="116"/>
    </row>
    <row r="19" spans="1:7">
      <c r="A19" s="115" t="s">
        <v>270</v>
      </c>
      <c r="B19" s="116"/>
      <c r="C19" s="116"/>
      <c r="D19" s="116"/>
      <c r="E19" s="117"/>
      <c r="F19" s="89"/>
      <c r="G19" s="116"/>
    </row>
    <row r="20" spans="1:7">
      <c r="A20" t="s">
        <v>271</v>
      </c>
      <c r="B20" s="116">
        <f>SUM(C20:E20)</f>
        <v>0</v>
      </c>
      <c r="C20" s="118"/>
      <c r="D20" s="118"/>
      <c r="E20" s="118"/>
      <c r="F20" s="118"/>
      <c r="G20" s="118"/>
    </row>
    <row r="21" spans="1:7">
      <c r="A21" t="s">
        <v>272</v>
      </c>
      <c r="B21" s="116">
        <f>SUM(C21:E21)</f>
        <v>0</v>
      </c>
      <c r="C21" s="118"/>
      <c r="D21" s="118"/>
      <c r="E21" s="118"/>
      <c r="F21" s="118"/>
      <c r="G21" s="118"/>
    </row>
    <row r="22" spans="1:7">
      <c r="A22" t="s">
        <v>273</v>
      </c>
      <c r="B22" s="116">
        <f>SUM(C22:E22)</f>
        <v>0</v>
      </c>
      <c r="C22" s="118"/>
      <c r="D22" s="118"/>
      <c r="E22" s="118"/>
      <c r="F22" s="118"/>
      <c r="G22" s="118"/>
    </row>
    <row r="23" spans="1:7">
      <c r="A23" s="123" t="s">
        <v>274</v>
      </c>
      <c r="B23" s="116">
        <f>SUM(C23:E23)</f>
        <v>0</v>
      </c>
      <c r="C23" s="118"/>
      <c r="D23" s="118"/>
      <c r="E23" s="118"/>
      <c r="F23" s="118"/>
      <c r="G23" s="118"/>
    </row>
    <row r="24" spans="1:7">
      <c r="A24" s="123" t="s">
        <v>274</v>
      </c>
      <c r="B24" s="116">
        <f>SUM(C24:E24)</f>
        <v>0</v>
      </c>
      <c r="C24" s="118"/>
      <c r="D24" s="118"/>
      <c r="E24" s="118"/>
      <c r="F24" s="118"/>
      <c r="G24" s="118"/>
    </row>
    <row r="25" spans="1:7">
      <c r="A25" s="119" t="s">
        <v>275</v>
      </c>
      <c r="B25" s="120">
        <f t="shared" ref="B25:G25" si="2">SUM(B20:B24)</f>
        <v>0</v>
      </c>
      <c r="C25" s="120">
        <f t="shared" si="2"/>
        <v>0</v>
      </c>
      <c r="D25" s="120">
        <f t="shared" si="2"/>
        <v>0</v>
      </c>
      <c r="E25" s="124">
        <f t="shared" si="2"/>
        <v>0</v>
      </c>
      <c r="F25" s="125">
        <f t="shared" si="2"/>
        <v>0</v>
      </c>
      <c r="G25" s="120">
        <f t="shared" si="2"/>
        <v>0</v>
      </c>
    </row>
    <row r="26" spans="1:7">
      <c r="A26" s="121"/>
      <c r="B26" s="116"/>
      <c r="C26" s="116"/>
      <c r="D26" s="116"/>
      <c r="E26" s="117"/>
      <c r="F26" s="89"/>
      <c r="G26" s="116"/>
    </row>
    <row r="27" spans="1:7">
      <c r="A27" s="115" t="s">
        <v>276</v>
      </c>
      <c r="B27" s="116"/>
      <c r="C27" s="116"/>
      <c r="D27" s="116"/>
      <c r="E27" s="117"/>
      <c r="F27" s="89"/>
      <c r="G27" s="116"/>
    </row>
    <row r="28" spans="1:7">
      <c r="A28" t="s">
        <v>277</v>
      </c>
      <c r="B28" s="116">
        <f t="shared" ref="B28:B47" si="3">SUM(C28:E28)</f>
        <v>0</v>
      </c>
      <c r="C28" s="118"/>
      <c r="D28" s="118"/>
      <c r="E28" s="118"/>
      <c r="F28" s="118"/>
      <c r="G28" s="118"/>
    </row>
    <row r="29" spans="1:7">
      <c r="A29" t="s">
        <v>278</v>
      </c>
      <c r="B29" s="116">
        <f t="shared" si="3"/>
        <v>0</v>
      </c>
      <c r="C29" s="118"/>
      <c r="D29" s="118"/>
      <c r="E29" s="118"/>
      <c r="F29" s="118"/>
      <c r="G29" s="118"/>
    </row>
    <row r="30" spans="1:7">
      <c r="A30" t="s">
        <v>279</v>
      </c>
      <c r="B30" s="116">
        <f t="shared" si="3"/>
        <v>0</v>
      </c>
      <c r="C30" s="118"/>
      <c r="D30" s="118"/>
      <c r="E30" s="118"/>
      <c r="F30" s="118"/>
      <c r="G30" s="118"/>
    </row>
    <row r="31" spans="1:7">
      <c r="A31" t="s">
        <v>280</v>
      </c>
      <c r="B31" s="116">
        <f t="shared" si="3"/>
        <v>0</v>
      </c>
      <c r="C31" s="118"/>
      <c r="D31" s="118"/>
      <c r="E31" s="118"/>
      <c r="F31" s="118"/>
      <c r="G31" s="118"/>
    </row>
    <row r="32" spans="1:7">
      <c r="A32" t="s">
        <v>281</v>
      </c>
      <c r="B32" s="116">
        <f t="shared" si="3"/>
        <v>0</v>
      </c>
      <c r="C32" s="118"/>
      <c r="D32" s="118"/>
      <c r="E32" s="118"/>
      <c r="F32" s="118"/>
      <c r="G32" s="118"/>
    </row>
    <row r="33" spans="1:7">
      <c r="A33" t="s">
        <v>282</v>
      </c>
      <c r="B33" s="116">
        <f t="shared" si="3"/>
        <v>0</v>
      </c>
      <c r="C33" s="118"/>
      <c r="D33" s="118"/>
      <c r="E33" s="118"/>
      <c r="F33" s="118"/>
      <c r="G33" s="118"/>
    </row>
    <row r="34" spans="1:7">
      <c r="A34" t="s">
        <v>283</v>
      </c>
      <c r="B34" s="116">
        <f t="shared" si="3"/>
        <v>0</v>
      </c>
      <c r="C34" s="118"/>
      <c r="D34" s="118"/>
      <c r="E34" s="118"/>
      <c r="F34" s="118"/>
      <c r="G34" s="118"/>
    </row>
    <row r="35" spans="1:7">
      <c r="A35" s="687" t="s">
        <v>284</v>
      </c>
      <c r="B35" s="116">
        <f t="shared" si="3"/>
        <v>0</v>
      </c>
      <c r="C35" s="118"/>
      <c r="D35" s="118"/>
      <c r="E35" s="118"/>
      <c r="F35" s="118"/>
      <c r="G35" s="118"/>
    </row>
    <row r="36" spans="1:7">
      <c r="A36" t="s">
        <v>285</v>
      </c>
      <c r="B36" s="116">
        <f t="shared" si="3"/>
        <v>0</v>
      </c>
      <c r="C36" s="118"/>
      <c r="D36" s="118"/>
      <c r="E36" s="118"/>
      <c r="F36" s="118"/>
      <c r="G36" s="118"/>
    </row>
    <row r="37" spans="1:7">
      <c r="A37" t="s">
        <v>286</v>
      </c>
      <c r="B37" s="116">
        <f t="shared" si="3"/>
        <v>0</v>
      </c>
      <c r="C37" s="118"/>
      <c r="D37" s="118"/>
      <c r="E37" s="118"/>
      <c r="F37" s="118"/>
      <c r="G37" s="118"/>
    </row>
    <row r="38" spans="1:7">
      <c r="A38" t="s">
        <v>287</v>
      </c>
      <c r="B38" s="116">
        <f t="shared" si="3"/>
        <v>0</v>
      </c>
      <c r="C38" s="118"/>
      <c r="D38" s="118"/>
      <c r="E38" s="118"/>
      <c r="F38" s="118"/>
      <c r="G38" s="118"/>
    </row>
    <row r="39" spans="1:7">
      <c r="A39" t="s">
        <v>288</v>
      </c>
      <c r="B39" s="116">
        <f t="shared" si="3"/>
        <v>0</v>
      </c>
      <c r="C39" s="118"/>
      <c r="D39" s="118"/>
      <c r="E39" s="118"/>
      <c r="F39" s="118"/>
      <c r="G39" s="118"/>
    </row>
    <row r="40" spans="1:7">
      <c r="A40" t="s">
        <v>289</v>
      </c>
      <c r="B40" s="116">
        <f t="shared" si="3"/>
        <v>0</v>
      </c>
      <c r="C40" s="118"/>
      <c r="D40" s="118"/>
      <c r="E40" s="118"/>
      <c r="F40" s="118"/>
      <c r="G40" s="118"/>
    </row>
    <row r="41" spans="1:7">
      <c r="A41" t="s">
        <v>290</v>
      </c>
      <c r="B41" s="116">
        <f t="shared" si="3"/>
        <v>0</v>
      </c>
      <c r="C41" s="118"/>
      <c r="D41" s="118"/>
      <c r="E41" s="118"/>
      <c r="F41" s="118"/>
      <c r="G41" s="118"/>
    </row>
    <row r="42" spans="1:7">
      <c r="A42" t="s">
        <v>291</v>
      </c>
      <c r="B42" s="116">
        <f t="shared" si="3"/>
        <v>0</v>
      </c>
      <c r="C42" s="118"/>
      <c r="D42" s="118"/>
      <c r="E42" s="118"/>
      <c r="F42" s="118"/>
      <c r="G42" s="118"/>
    </row>
    <row r="43" spans="1:7" ht="28.9">
      <c r="A43" s="692" t="s">
        <v>292</v>
      </c>
      <c r="B43" s="116">
        <f t="shared" si="3"/>
        <v>0</v>
      </c>
      <c r="C43" s="118"/>
      <c r="D43" s="118"/>
      <c r="E43" s="118"/>
      <c r="F43" s="118"/>
      <c r="G43" s="118"/>
    </row>
    <row r="44" spans="1:7" ht="28.9">
      <c r="A44" s="692" t="s">
        <v>293</v>
      </c>
      <c r="B44" s="116">
        <f t="shared" si="3"/>
        <v>0</v>
      </c>
      <c r="C44" s="118"/>
      <c r="D44" s="118"/>
      <c r="E44" s="118"/>
      <c r="F44" s="118"/>
      <c r="G44" s="118"/>
    </row>
    <row r="45" spans="1:7">
      <c r="A45" t="s">
        <v>294</v>
      </c>
      <c r="B45" s="116">
        <f t="shared" si="3"/>
        <v>0</v>
      </c>
      <c r="C45" s="118"/>
      <c r="D45" s="118"/>
      <c r="E45" s="118"/>
      <c r="F45" s="118"/>
      <c r="G45" s="118"/>
    </row>
    <row r="46" spans="1:7">
      <c r="A46" s="126" t="s">
        <v>295</v>
      </c>
      <c r="B46" s="116">
        <f t="shared" si="3"/>
        <v>0</v>
      </c>
      <c r="C46" s="118"/>
      <c r="D46" s="118"/>
      <c r="E46" s="118"/>
      <c r="F46" s="118"/>
      <c r="G46" s="118"/>
    </row>
    <row r="47" spans="1:7">
      <c r="A47" s="126" t="s">
        <v>296</v>
      </c>
      <c r="B47" s="116">
        <f t="shared" si="3"/>
        <v>0</v>
      </c>
      <c r="C47" s="118"/>
      <c r="D47" s="118"/>
      <c r="E47" s="118"/>
      <c r="F47" s="118"/>
      <c r="G47" s="118"/>
    </row>
    <row r="48" spans="1:7">
      <c r="A48" s="119" t="s">
        <v>297</v>
      </c>
      <c r="B48" s="120">
        <f t="shared" ref="B48:G48" si="4">SUM(B28:B47)</f>
        <v>0</v>
      </c>
      <c r="C48" s="120">
        <f t="shared" si="4"/>
        <v>0</v>
      </c>
      <c r="D48" s="120">
        <f t="shared" si="4"/>
        <v>0</v>
      </c>
      <c r="E48" s="124">
        <f t="shared" si="4"/>
        <v>0</v>
      </c>
      <c r="F48" s="125">
        <f t="shared" si="4"/>
        <v>0</v>
      </c>
      <c r="G48" s="120">
        <f t="shared" si="4"/>
        <v>0</v>
      </c>
    </row>
    <row r="49" spans="1:7">
      <c r="A49" s="121"/>
      <c r="B49" s="116"/>
      <c r="C49" s="116"/>
      <c r="D49" s="116"/>
      <c r="E49" s="117"/>
      <c r="F49" s="89"/>
      <c r="G49" s="116"/>
    </row>
    <row r="50" spans="1:7">
      <c r="A50" s="127" t="s">
        <v>298</v>
      </c>
      <c r="B50" s="116"/>
      <c r="C50" s="116"/>
      <c r="D50" s="116"/>
      <c r="E50" s="117"/>
      <c r="F50" s="89"/>
      <c r="G50" s="116"/>
    </row>
    <row r="51" spans="1:7">
      <c r="A51" t="s">
        <v>299</v>
      </c>
      <c r="B51" s="116">
        <f t="shared" ref="B51:B57" si="5">SUM(C51:E51)</f>
        <v>0</v>
      </c>
      <c r="C51" s="118"/>
      <c r="D51" s="118"/>
      <c r="E51" s="128"/>
      <c r="F51" s="129"/>
      <c r="G51" s="118"/>
    </row>
    <row r="52" spans="1:7">
      <c r="A52" t="s">
        <v>300</v>
      </c>
      <c r="B52" s="116">
        <f t="shared" si="5"/>
        <v>0</v>
      </c>
      <c r="C52" s="118"/>
      <c r="D52" s="118"/>
      <c r="E52" s="128"/>
      <c r="F52" s="129"/>
      <c r="G52" s="118"/>
    </row>
    <row r="53" spans="1:7">
      <c r="A53" t="s">
        <v>301</v>
      </c>
      <c r="B53" s="116">
        <f t="shared" si="5"/>
        <v>0</v>
      </c>
      <c r="C53" s="118"/>
      <c r="D53" s="118"/>
      <c r="E53" s="128"/>
      <c r="F53" s="129"/>
      <c r="G53" s="118"/>
    </row>
    <row r="54" spans="1:7">
      <c r="A54" t="s">
        <v>302</v>
      </c>
      <c r="B54" s="116">
        <f t="shared" si="5"/>
        <v>0</v>
      </c>
      <c r="C54" s="118"/>
      <c r="D54" s="118"/>
      <c r="E54" s="128"/>
      <c r="F54" s="129"/>
      <c r="G54" s="118"/>
    </row>
    <row r="55" spans="1:7">
      <c r="A55" t="s">
        <v>303</v>
      </c>
      <c r="B55" s="116">
        <f t="shared" si="5"/>
        <v>0</v>
      </c>
      <c r="C55" s="118"/>
      <c r="D55" s="118"/>
      <c r="E55" s="128"/>
      <c r="F55" s="129"/>
      <c r="G55" s="118"/>
    </row>
    <row r="56" spans="1:7">
      <c r="A56" s="126" t="s">
        <v>304</v>
      </c>
      <c r="B56" s="116">
        <f t="shared" si="5"/>
        <v>0</v>
      </c>
      <c r="C56" s="118"/>
      <c r="D56" s="118"/>
      <c r="E56" s="128"/>
      <c r="F56" s="129"/>
      <c r="G56" s="118"/>
    </row>
    <row r="57" spans="1:7">
      <c r="A57" s="126" t="s">
        <v>274</v>
      </c>
      <c r="B57" s="116">
        <f t="shared" si="5"/>
        <v>0</v>
      </c>
      <c r="C57" s="118"/>
      <c r="D57" s="118"/>
      <c r="E57" s="128"/>
      <c r="F57" s="129"/>
      <c r="G57" s="118"/>
    </row>
    <row r="58" spans="1:7">
      <c r="A58" s="119" t="s">
        <v>305</v>
      </c>
      <c r="B58" s="131">
        <f t="shared" ref="B58:G58" si="6">SUM(B51:B57)</f>
        <v>0</v>
      </c>
      <c r="C58" s="131">
        <f t="shared" si="6"/>
        <v>0</v>
      </c>
      <c r="D58" s="131">
        <f t="shared" si="6"/>
        <v>0</v>
      </c>
      <c r="E58" s="132">
        <f t="shared" si="6"/>
        <v>0</v>
      </c>
      <c r="F58" s="133">
        <f t="shared" si="6"/>
        <v>0</v>
      </c>
      <c r="G58" s="131">
        <f t="shared" si="6"/>
        <v>0</v>
      </c>
    </row>
    <row r="59" spans="1:7">
      <c r="A59" s="121"/>
      <c r="B59" s="134"/>
      <c r="C59" s="134"/>
      <c r="D59" s="134"/>
      <c r="E59" s="135"/>
      <c r="F59" s="136"/>
      <c r="G59" s="134"/>
    </row>
    <row r="60" spans="1:7">
      <c r="A60" s="115" t="s">
        <v>306</v>
      </c>
      <c r="B60" s="116"/>
      <c r="C60" s="116"/>
      <c r="D60" s="116"/>
      <c r="E60" s="117"/>
      <c r="F60" s="89"/>
      <c r="G60" s="116"/>
    </row>
    <row r="61" spans="1:7">
      <c r="A61" s="115" t="s">
        <v>307</v>
      </c>
      <c r="B61" s="116">
        <f t="shared" ref="B61:B66" si="7">SUM(C61:E61)</f>
        <v>0</v>
      </c>
      <c r="C61" s="118"/>
      <c r="D61" s="118"/>
      <c r="E61" s="128"/>
      <c r="F61" s="129"/>
      <c r="G61" s="118"/>
    </row>
    <row r="62" spans="1:7">
      <c r="A62" s="115" t="s">
        <v>308</v>
      </c>
      <c r="B62" s="116">
        <f t="shared" si="7"/>
        <v>0</v>
      </c>
      <c r="C62" s="118"/>
      <c r="D62" s="118"/>
      <c r="E62" s="128"/>
      <c r="F62" s="129"/>
      <c r="G62" s="118"/>
    </row>
    <row r="63" spans="1:7">
      <c r="A63" t="s">
        <v>309</v>
      </c>
      <c r="B63" s="116">
        <f t="shared" si="7"/>
        <v>0</v>
      </c>
      <c r="C63" s="118"/>
      <c r="D63" s="118"/>
      <c r="E63" s="128"/>
      <c r="F63" s="129"/>
      <c r="G63" s="118"/>
    </row>
    <row r="64" spans="1:7">
      <c r="A64" s="130" t="s">
        <v>310</v>
      </c>
      <c r="B64" s="116">
        <f t="shared" si="7"/>
        <v>0</v>
      </c>
      <c r="C64" s="118"/>
      <c r="D64" s="118"/>
      <c r="E64" s="128"/>
      <c r="F64" s="129"/>
      <c r="G64" s="118"/>
    </row>
    <row r="65" spans="1:7">
      <c r="A65" s="126" t="s">
        <v>311</v>
      </c>
      <c r="B65" s="116">
        <f t="shared" si="7"/>
        <v>0</v>
      </c>
      <c r="C65" s="118"/>
      <c r="D65" s="118"/>
      <c r="E65" s="128"/>
      <c r="F65" s="129"/>
      <c r="G65" s="118"/>
    </row>
    <row r="66" spans="1:7">
      <c r="A66" s="123" t="s">
        <v>274</v>
      </c>
      <c r="B66" s="116">
        <f t="shared" si="7"/>
        <v>0</v>
      </c>
      <c r="C66" s="118"/>
      <c r="D66" s="118"/>
      <c r="E66" s="128"/>
      <c r="F66" s="129"/>
      <c r="G66" s="118"/>
    </row>
    <row r="67" spans="1:7">
      <c r="A67" s="119" t="s">
        <v>312</v>
      </c>
      <c r="B67" s="120">
        <f t="shared" ref="B67:G67" si="8">SUM(B61:B66)</f>
        <v>0</v>
      </c>
      <c r="C67" s="120">
        <f t="shared" si="8"/>
        <v>0</v>
      </c>
      <c r="D67" s="120">
        <f t="shared" si="8"/>
        <v>0</v>
      </c>
      <c r="E67" s="124">
        <f t="shared" si="8"/>
        <v>0</v>
      </c>
      <c r="F67" s="125">
        <f t="shared" si="8"/>
        <v>0</v>
      </c>
      <c r="G67" s="120">
        <f t="shared" si="8"/>
        <v>0</v>
      </c>
    </row>
    <row r="68" spans="1:7">
      <c r="A68" s="121"/>
      <c r="B68" s="116"/>
      <c r="C68" s="116"/>
      <c r="D68" s="116"/>
      <c r="E68" s="117"/>
      <c r="F68" s="89"/>
      <c r="G68" s="116"/>
    </row>
    <row r="69" spans="1:7">
      <c r="A69" s="115" t="s">
        <v>313</v>
      </c>
      <c r="B69" s="116"/>
      <c r="C69" s="116"/>
      <c r="D69" s="116"/>
      <c r="E69" s="117"/>
      <c r="F69" s="89"/>
      <c r="G69" s="116"/>
    </row>
    <row r="70" spans="1:7">
      <c r="A70" t="s">
        <v>314</v>
      </c>
      <c r="B70" s="116">
        <f>SUM(C70:E70)</f>
        <v>0</v>
      </c>
      <c r="C70" s="118"/>
      <c r="D70" s="118"/>
      <c r="E70" s="128"/>
      <c r="F70" s="129"/>
      <c r="G70" s="118"/>
    </row>
    <row r="71" spans="1:7">
      <c r="A71" t="s">
        <v>315</v>
      </c>
      <c r="B71" s="116">
        <f>SUM(C71:E71)</f>
        <v>0</v>
      </c>
      <c r="C71" s="118"/>
      <c r="D71" s="118"/>
      <c r="E71" s="128"/>
      <c r="F71" s="122"/>
      <c r="G71" s="118"/>
    </row>
    <row r="72" spans="1:7">
      <c r="A72" t="s">
        <v>316</v>
      </c>
      <c r="B72" s="116">
        <f>SUM(C72:E72)</f>
        <v>0</v>
      </c>
      <c r="C72" s="118"/>
      <c r="D72" s="118"/>
      <c r="E72" s="128"/>
      <c r="F72" s="122"/>
      <c r="G72" s="118"/>
    </row>
    <row r="73" spans="1:7">
      <c r="A73" s="123" t="s">
        <v>317</v>
      </c>
      <c r="B73" s="116">
        <f>SUM(C73:E73)</f>
        <v>0</v>
      </c>
      <c r="C73" s="118"/>
      <c r="D73" s="118"/>
      <c r="E73" s="128"/>
      <c r="F73" s="137"/>
      <c r="G73" s="118"/>
    </row>
    <row r="74" spans="1:7">
      <c r="A74" s="138" t="s">
        <v>317</v>
      </c>
      <c r="B74" s="139">
        <f>SUM(C74:E74)</f>
        <v>0</v>
      </c>
      <c r="C74" s="140"/>
      <c r="D74" s="141"/>
      <c r="E74" s="142"/>
      <c r="F74" s="137"/>
      <c r="G74" s="141"/>
    </row>
    <row r="75" spans="1:7">
      <c r="A75" s="121" t="s">
        <v>318</v>
      </c>
      <c r="B75" s="116">
        <f>SUM(B70:B74)</f>
        <v>0</v>
      </c>
      <c r="C75" s="116">
        <f>SUM(C70:C74)</f>
        <v>0</v>
      </c>
      <c r="D75" s="116">
        <f>SUM(D70:D74)</f>
        <v>0</v>
      </c>
      <c r="E75" s="117">
        <f>SUM(E70:E74)</f>
        <v>0</v>
      </c>
      <c r="F75" s="89">
        <f>SUM(F70:F70,F74)</f>
        <v>0</v>
      </c>
      <c r="G75" s="116">
        <f>SUM(G70:G74)</f>
        <v>0</v>
      </c>
    </row>
    <row r="76" spans="1:7">
      <c r="A76" s="121"/>
      <c r="B76" s="116"/>
      <c r="C76" s="116"/>
      <c r="D76" s="116"/>
      <c r="E76" s="117"/>
      <c r="F76" s="89"/>
      <c r="G76" s="116"/>
    </row>
    <row r="77" spans="1:7">
      <c r="A77" s="127" t="s">
        <v>319</v>
      </c>
      <c r="B77" s="116">
        <f>SUM(C77:E77)</f>
        <v>0</v>
      </c>
      <c r="C77" s="143"/>
      <c r="D77" s="143"/>
      <c r="E77" s="144"/>
      <c r="F77" s="145"/>
      <c r="G77" s="143"/>
    </row>
    <row r="78" spans="1:7">
      <c r="A78" s="127"/>
      <c r="B78" s="116"/>
      <c r="C78" s="116"/>
      <c r="D78" s="146"/>
      <c r="E78" s="117"/>
      <c r="F78" s="89"/>
      <c r="G78" s="116"/>
    </row>
    <row r="79" spans="1:7">
      <c r="A79" s="147" t="s">
        <v>320</v>
      </c>
      <c r="B79" s="116">
        <f>SUM(C79:E79)</f>
        <v>0</v>
      </c>
      <c r="C79" s="143"/>
      <c r="D79" s="143"/>
      <c r="E79" s="144"/>
      <c r="F79" s="148"/>
      <c r="G79" s="143"/>
    </row>
    <row r="80" spans="1:7">
      <c r="A80" s="115"/>
      <c r="B80" s="116"/>
      <c r="C80" s="116"/>
      <c r="D80" s="116"/>
      <c r="E80" s="117"/>
      <c r="F80" s="89"/>
      <c r="G80" s="116"/>
    </row>
    <row r="81" spans="1:7" ht="15.6">
      <c r="A81" s="149" t="s">
        <v>321</v>
      </c>
      <c r="B81" s="150">
        <f t="shared" ref="B81:G81" si="9">(B79+B77+B75+B67+B58+B48+B25+B17+B15)</f>
        <v>0</v>
      </c>
      <c r="C81" s="150">
        <f t="shared" si="9"/>
        <v>0</v>
      </c>
      <c r="D81" s="150">
        <f t="shared" si="9"/>
        <v>0</v>
      </c>
      <c r="E81" s="151">
        <f t="shared" si="9"/>
        <v>0</v>
      </c>
      <c r="F81" s="151">
        <f t="shared" si="9"/>
        <v>0</v>
      </c>
      <c r="G81" s="150">
        <f t="shared" si="9"/>
        <v>0</v>
      </c>
    </row>
    <row r="82" spans="1:7" ht="15.6">
      <c r="A82" s="152"/>
      <c r="B82" s="153"/>
      <c r="C82" s="153"/>
      <c r="D82" s="153"/>
      <c r="E82" s="154"/>
      <c r="F82" s="155"/>
      <c r="G82" s="153"/>
    </row>
    <row r="83" spans="1:7" ht="15.6">
      <c r="A83" s="152"/>
      <c r="B83" s="153"/>
      <c r="C83" s="153"/>
      <c r="D83" s="153"/>
      <c r="E83" s="154"/>
      <c r="F83" s="155"/>
      <c r="G83" s="153"/>
    </row>
    <row r="84" spans="1:7" ht="15.6">
      <c r="A84" s="152" t="s">
        <v>322</v>
      </c>
      <c r="B84" s="153"/>
      <c r="C84" s="153"/>
      <c r="D84" s="153"/>
      <c r="E84" s="154"/>
      <c r="F84" s="156">
        <f>F81-F83-F82</f>
        <v>0</v>
      </c>
      <c r="G84" s="153"/>
    </row>
    <row r="85" spans="1:7" ht="15.6">
      <c r="A85" s="157" t="s">
        <v>323</v>
      </c>
      <c r="B85" s="153" t="str">
        <f>IF(B$81&gt;0,B81/B6,"")</f>
        <v/>
      </c>
      <c r="C85" s="153" t="str">
        <f t="shared" ref="C85:G85" si="10">IF(C81&gt;0,C81/C6,"")</f>
        <v/>
      </c>
      <c r="D85" s="153" t="str">
        <f t="shared" si="10"/>
        <v/>
      </c>
      <c r="E85" s="153" t="str">
        <f t="shared" si="10"/>
        <v/>
      </c>
      <c r="F85" s="153" t="str">
        <f t="shared" si="10"/>
        <v/>
      </c>
      <c r="G85" s="153" t="str">
        <f t="shared" si="10"/>
        <v/>
      </c>
    </row>
    <row r="86" spans="1:7" ht="15.6">
      <c r="A86" s="158" t="s">
        <v>324</v>
      </c>
      <c r="B86" s="153" t="str">
        <f>IF(B$81&gt;0,B81/B5,"")</f>
        <v/>
      </c>
      <c r="C86" s="153" t="str">
        <f t="shared" ref="C86:G86" si="11">IF(C$81&gt;0,C81/C5,"")</f>
        <v/>
      </c>
      <c r="D86" s="153" t="str">
        <f t="shared" si="11"/>
        <v/>
      </c>
      <c r="E86" s="153" t="str">
        <f t="shared" si="11"/>
        <v/>
      </c>
      <c r="F86" s="153" t="str">
        <f t="shared" si="11"/>
        <v/>
      </c>
      <c r="G86" s="153" t="str">
        <f t="shared" si="11"/>
        <v/>
      </c>
    </row>
    <row r="87" spans="1:7">
      <c r="C87" s="159"/>
      <c r="D87" s="159"/>
    </row>
    <row r="88" spans="1:7">
      <c r="A88" s="791" t="s">
        <v>325</v>
      </c>
      <c r="B88" s="791"/>
      <c r="C88" s="791"/>
      <c r="D88" s="791"/>
      <c r="E88" s="791"/>
    </row>
    <row r="89" spans="1:7">
      <c r="A89" s="791"/>
      <c r="B89" s="791"/>
      <c r="C89" s="791"/>
      <c r="D89" s="791"/>
      <c r="E89" s="791"/>
    </row>
    <row r="90" spans="1:7">
      <c r="C90" s="159"/>
      <c r="D90" s="159"/>
    </row>
  </sheetData>
  <protectedRanges>
    <protectedRange password="DDF4" sqref="B3 B5:D8 G17 A23:A24 A46:A47 A56:A57 A65:A66 A73:A74 C70:E74 G71:G72 A79 C79:E79 G79 C77:G77 F73:G74 F70:G70 C61:G66 C13:G14 C17:E17 C20:G24 C28:G47 C51:G57" name="one_1"/>
  </protectedRanges>
  <mergeCells count="5">
    <mergeCell ref="A1:G1"/>
    <mergeCell ref="B3:G3"/>
    <mergeCell ref="F10:G10"/>
    <mergeCell ref="A88:E88"/>
    <mergeCell ref="A89:E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3100F-F11D-4A78-9274-3B1BAEF5D269}">
  <dimension ref="A1:K89"/>
  <sheetViews>
    <sheetView tabSelected="1" workbookViewId="0">
      <selection activeCell="E15" sqref="E15"/>
    </sheetView>
  </sheetViews>
  <sheetFormatPr defaultRowHeight="14.45"/>
  <cols>
    <col min="1" max="1" width="40.85546875" customWidth="1"/>
    <col min="2" max="2" width="13.5703125" customWidth="1"/>
    <col min="3" max="3" width="13" customWidth="1"/>
    <col min="4" max="4" width="11.85546875" customWidth="1"/>
    <col min="5" max="5" width="13.28515625" customWidth="1"/>
    <col min="6" max="6" width="11.85546875" customWidth="1"/>
    <col min="7" max="7" width="10.7109375" customWidth="1"/>
    <col min="8" max="8" width="12.42578125" customWidth="1"/>
    <col min="9" max="9" width="9.42578125" customWidth="1"/>
    <col min="11" max="11" width="9.85546875" customWidth="1"/>
  </cols>
  <sheetData>
    <row r="1" spans="1:11" ht="15.6">
      <c r="A1" s="161" t="s">
        <v>326</v>
      </c>
      <c r="B1" s="161"/>
      <c r="C1" s="161"/>
      <c r="D1" s="161"/>
      <c r="E1" s="161"/>
      <c r="F1" s="161"/>
      <c r="G1" s="161"/>
      <c r="H1" s="161"/>
      <c r="I1" s="161"/>
      <c r="J1" s="695"/>
      <c r="K1" s="695"/>
    </row>
    <row r="2" spans="1:11" ht="15" thickBot="1">
      <c r="A2" s="162"/>
      <c r="B2" s="162"/>
      <c r="C2" s="162"/>
      <c r="D2" s="162"/>
      <c r="E2" s="162"/>
      <c r="F2" s="162"/>
      <c r="G2" s="162"/>
      <c r="H2" s="162"/>
      <c r="I2" s="162"/>
      <c r="J2" s="695"/>
      <c r="K2" s="695"/>
    </row>
    <row r="3" spans="1:11">
      <c r="A3" s="163" t="s">
        <v>247</v>
      </c>
      <c r="B3" s="794"/>
      <c r="C3" s="794"/>
      <c r="D3" s="794"/>
      <c r="E3" s="794"/>
      <c r="F3" s="794"/>
      <c r="G3" s="164"/>
      <c r="H3" s="164"/>
      <c r="I3" s="164"/>
      <c r="J3" s="18"/>
      <c r="K3" s="18"/>
    </row>
    <row r="4" spans="1:11" ht="27">
      <c r="A4" s="695"/>
      <c r="B4" s="165" t="s">
        <v>248</v>
      </c>
      <c r="C4" s="166" t="s">
        <v>249</v>
      </c>
      <c r="D4" s="167" t="s">
        <v>250</v>
      </c>
      <c r="E4" s="695"/>
      <c r="F4" s="695"/>
      <c r="G4" s="168"/>
      <c r="H4" s="695"/>
      <c r="I4" s="695"/>
      <c r="J4" s="695"/>
      <c r="K4" s="695"/>
    </row>
    <row r="5" spans="1:11">
      <c r="A5" s="169" t="s">
        <v>251</v>
      </c>
      <c r="B5" s="170"/>
      <c r="C5" s="170"/>
      <c r="D5" s="170"/>
      <c r="E5" s="171"/>
      <c r="F5" s="695"/>
      <c r="G5" s="695"/>
      <c r="H5" s="695"/>
      <c r="I5" s="695"/>
      <c r="J5" s="695"/>
      <c r="K5" s="695"/>
    </row>
    <row r="6" spans="1:11">
      <c r="A6" s="169" t="s">
        <v>327</v>
      </c>
      <c r="B6" s="172"/>
      <c r="C6" s="172"/>
      <c r="D6" s="172"/>
      <c r="E6" s="171"/>
      <c r="F6" s="695"/>
      <c r="G6" s="695"/>
      <c r="H6" s="695"/>
      <c r="I6" s="695"/>
      <c r="J6" s="695"/>
      <c r="K6" s="695"/>
    </row>
    <row r="7" spans="1:11" ht="15" thickBot="1">
      <c r="A7" s="173" t="s">
        <v>253</v>
      </c>
      <c r="B7" s="172"/>
      <c r="C7" s="172"/>
      <c r="D7" s="172"/>
      <c r="E7" s="174"/>
      <c r="F7" s="31"/>
      <c r="G7" s="31"/>
      <c r="H7" s="31"/>
      <c r="I7" s="31"/>
      <c r="J7" s="31"/>
      <c r="K7" s="31"/>
    </row>
    <row r="8" spans="1:11">
      <c r="A8" s="169"/>
      <c r="B8" s="171"/>
      <c r="C8" s="795"/>
      <c r="D8" s="795"/>
      <c r="E8" s="171"/>
      <c r="F8" s="695"/>
      <c r="G8" s="695"/>
      <c r="H8" s="695"/>
      <c r="I8" s="695"/>
      <c r="J8" s="695"/>
      <c r="K8" s="695"/>
    </row>
    <row r="9" spans="1:11" ht="27">
      <c r="A9" s="796" t="s">
        <v>328</v>
      </c>
      <c r="B9" s="175" t="s">
        <v>256</v>
      </c>
      <c r="C9" s="176" t="s">
        <v>249</v>
      </c>
      <c r="D9" s="177" t="s">
        <v>250</v>
      </c>
      <c r="E9" s="798" t="s">
        <v>329</v>
      </c>
      <c r="F9" s="799"/>
      <c r="G9" s="799"/>
      <c r="H9" s="799"/>
      <c r="I9" s="799"/>
      <c r="J9" s="178"/>
      <c r="K9" s="179"/>
    </row>
    <row r="10" spans="1:11" ht="53.45">
      <c r="A10" s="797"/>
      <c r="B10" s="180" t="s">
        <v>248</v>
      </c>
      <c r="C10" s="181" t="s">
        <v>248</v>
      </c>
      <c r="D10" s="182" t="s">
        <v>330</v>
      </c>
      <c r="E10" s="183" t="s">
        <v>331</v>
      </c>
      <c r="F10" s="183" t="s">
        <v>332</v>
      </c>
      <c r="G10" s="183" t="s">
        <v>333</v>
      </c>
      <c r="H10" s="183" t="s">
        <v>334</v>
      </c>
      <c r="I10" s="183" t="s">
        <v>335</v>
      </c>
      <c r="J10" s="183" t="s">
        <v>336</v>
      </c>
      <c r="K10" s="180" t="s">
        <v>337</v>
      </c>
    </row>
    <row r="11" spans="1:11" ht="15.6">
      <c r="A11" s="184" t="s">
        <v>338</v>
      </c>
      <c r="B11" s="185"/>
      <c r="C11" s="171"/>
      <c r="D11" s="186"/>
      <c r="E11" s="171"/>
      <c r="F11" s="171"/>
      <c r="G11" s="171"/>
      <c r="H11" s="171"/>
      <c r="I11" s="171"/>
      <c r="J11" s="695"/>
      <c r="K11" s="187"/>
    </row>
    <row r="12" spans="1:11">
      <c r="A12" s="168" t="s">
        <v>339</v>
      </c>
      <c r="B12" s="188">
        <f t="shared" ref="B12:B17" si="0">SUM(C12:D12)</f>
        <v>0</v>
      </c>
      <c r="C12" s="188">
        <f t="shared" ref="C12:C17" si="1">SUM(E12:K12)</f>
        <v>0</v>
      </c>
      <c r="D12" s="189"/>
      <c r="E12" s="190"/>
      <c r="F12" s="191">
        <v>0</v>
      </c>
      <c r="G12" s="191">
        <v>0</v>
      </c>
      <c r="H12" s="191">
        <v>0</v>
      </c>
      <c r="I12" s="192"/>
      <c r="J12" s="193">
        <v>0</v>
      </c>
      <c r="K12" s="193">
        <v>0</v>
      </c>
    </row>
    <row r="13" spans="1:11">
      <c r="A13" s="168" t="s">
        <v>340</v>
      </c>
      <c r="B13" s="188">
        <f t="shared" si="0"/>
        <v>0</v>
      </c>
      <c r="C13" s="188">
        <f t="shared" si="1"/>
        <v>0</v>
      </c>
      <c r="D13" s="194">
        <v>0</v>
      </c>
      <c r="E13" s="193">
        <v>0</v>
      </c>
      <c r="F13" s="195"/>
      <c r="G13" s="191">
        <v>0</v>
      </c>
      <c r="H13" s="193">
        <v>0</v>
      </c>
      <c r="I13" s="196"/>
      <c r="J13" s="193">
        <v>0</v>
      </c>
      <c r="K13" s="193">
        <v>0</v>
      </c>
    </row>
    <row r="14" spans="1:11">
      <c r="A14" s="168" t="s">
        <v>341</v>
      </c>
      <c r="B14" s="188">
        <f t="shared" si="0"/>
        <v>0</v>
      </c>
      <c r="C14" s="188">
        <f t="shared" si="1"/>
        <v>0</v>
      </c>
      <c r="D14" s="194">
        <v>0</v>
      </c>
      <c r="E14" s="197">
        <v>0</v>
      </c>
      <c r="F14" s="197">
        <v>0</v>
      </c>
      <c r="G14" s="198"/>
      <c r="H14" s="193">
        <v>0</v>
      </c>
      <c r="I14" s="199"/>
      <c r="J14" s="197">
        <v>0</v>
      </c>
      <c r="K14" s="197">
        <v>0</v>
      </c>
    </row>
    <row r="15" spans="1:11">
      <c r="A15" s="168" t="s">
        <v>342</v>
      </c>
      <c r="B15" s="188">
        <f t="shared" si="0"/>
        <v>0</v>
      </c>
      <c r="C15" s="188">
        <f t="shared" si="1"/>
        <v>0</v>
      </c>
      <c r="D15" s="194">
        <v>0</v>
      </c>
      <c r="E15" s="197">
        <v>0</v>
      </c>
      <c r="F15" s="197">
        <v>0</v>
      </c>
      <c r="G15" s="197">
        <v>0</v>
      </c>
      <c r="H15" s="198"/>
      <c r="I15" s="199"/>
      <c r="J15" s="197">
        <v>0</v>
      </c>
      <c r="K15" s="197">
        <v>0</v>
      </c>
    </row>
    <row r="16" spans="1:11">
      <c r="A16" s="200" t="s">
        <v>343</v>
      </c>
      <c r="B16" s="188">
        <f t="shared" si="0"/>
        <v>0</v>
      </c>
      <c r="C16" s="188">
        <f t="shared" si="1"/>
        <v>0</v>
      </c>
      <c r="D16" s="194">
        <v>0</v>
      </c>
      <c r="E16" s="197">
        <v>0</v>
      </c>
      <c r="F16" s="197">
        <v>0</v>
      </c>
      <c r="G16" s="197">
        <v>0</v>
      </c>
      <c r="H16" s="197">
        <v>0</v>
      </c>
      <c r="I16" s="199"/>
      <c r="J16" s="198"/>
      <c r="K16" s="197">
        <v>0</v>
      </c>
    </row>
    <row r="17" spans="1:11">
      <c r="A17" s="200" t="s">
        <v>343</v>
      </c>
      <c r="B17" s="188">
        <f t="shared" si="0"/>
        <v>0</v>
      </c>
      <c r="C17" s="188">
        <f t="shared" si="1"/>
        <v>0</v>
      </c>
      <c r="D17" s="194">
        <v>0</v>
      </c>
      <c r="E17" s="197"/>
      <c r="F17" s="197">
        <v>0</v>
      </c>
      <c r="G17" s="197">
        <v>0</v>
      </c>
      <c r="H17" s="197">
        <v>0</v>
      </c>
      <c r="I17" s="199"/>
      <c r="J17" s="197">
        <v>0</v>
      </c>
      <c r="K17" s="198">
        <v>0</v>
      </c>
    </row>
    <row r="18" spans="1:11" ht="15" thickBot="1">
      <c r="A18" s="201" t="s">
        <v>344</v>
      </c>
      <c r="B18" s="202">
        <f t="shared" ref="B18:H18" si="2">SUM(B12:B17)</f>
        <v>0</v>
      </c>
      <c r="C18" s="202">
        <f t="shared" si="2"/>
        <v>0</v>
      </c>
      <c r="D18" s="202">
        <f t="shared" si="2"/>
        <v>0</v>
      </c>
      <c r="E18" s="202">
        <f t="shared" si="2"/>
        <v>0</v>
      </c>
      <c r="F18" s="202">
        <f t="shared" si="2"/>
        <v>0</v>
      </c>
      <c r="G18" s="202">
        <f t="shared" si="2"/>
        <v>0</v>
      </c>
      <c r="H18" s="202">
        <f t="shared" si="2"/>
        <v>0</v>
      </c>
      <c r="I18" s="203"/>
      <c r="J18" s="202">
        <f>SUM(J12:J17)</f>
        <v>0</v>
      </c>
      <c r="K18" s="202">
        <f>SUM(K12:K17)</f>
        <v>0</v>
      </c>
    </row>
    <row r="19" spans="1:11">
      <c r="A19" s="204"/>
      <c r="B19" s="205"/>
      <c r="C19" s="206"/>
      <c r="D19" s="207"/>
      <c r="E19" s="206"/>
      <c r="F19" s="206"/>
      <c r="G19" s="206"/>
      <c r="H19" s="206"/>
      <c r="I19" s="206"/>
      <c r="J19" s="206"/>
      <c r="K19" s="205"/>
    </row>
    <row r="20" spans="1:11" ht="15.6">
      <c r="A20" s="208" t="s">
        <v>345</v>
      </c>
      <c r="B20" s="205"/>
      <c r="C20" s="206"/>
      <c r="D20" s="207"/>
      <c r="E20" s="206"/>
      <c r="F20" s="206"/>
      <c r="G20" s="206"/>
      <c r="H20" s="206"/>
      <c r="I20" s="206"/>
      <c r="J20" s="206"/>
      <c r="K20" s="205"/>
    </row>
    <row r="21" spans="1:11">
      <c r="A21" s="209" t="s">
        <v>346</v>
      </c>
      <c r="B21" s="205"/>
      <c r="C21" s="206"/>
      <c r="D21" s="207"/>
      <c r="E21" s="210"/>
      <c r="F21" s="210"/>
      <c r="G21" s="210"/>
      <c r="H21" s="210"/>
      <c r="I21" s="210"/>
      <c r="J21" s="210"/>
      <c r="K21" s="211"/>
    </row>
    <row r="22" spans="1:11">
      <c r="A22" s="168" t="s">
        <v>346</v>
      </c>
      <c r="B22" s="212">
        <f>SUM(C22:D22)</f>
        <v>0</v>
      </c>
      <c r="C22" s="188">
        <f>SUM(E22:K22)</f>
        <v>0</v>
      </c>
      <c r="D22" s="189">
        <v>0</v>
      </c>
      <c r="E22" s="198"/>
      <c r="F22" s="198"/>
      <c r="G22" s="198"/>
      <c r="H22" s="198"/>
      <c r="I22" s="199"/>
      <c r="J22" s="198"/>
      <c r="K22" s="198"/>
    </row>
    <row r="23" spans="1:11">
      <c r="A23" s="168" t="s">
        <v>347</v>
      </c>
      <c r="B23" s="212">
        <f>SUM(C23:D23)</f>
        <v>0</v>
      </c>
      <c r="C23" s="188">
        <f>SUM(E23:K23)</f>
        <v>0</v>
      </c>
      <c r="D23" s="194">
        <v>0</v>
      </c>
      <c r="E23" s="198"/>
      <c r="F23" s="198"/>
      <c r="G23" s="198"/>
      <c r="H23" s="198"/>
      <c r="I23" s="199"/>
      <c r="J23" s="198"/>
      <c r="K23" s="198"/>
    </row>
    <row r="24" spans="1:11">
      <c r="A24" s="200" t="s">
        <v>348</v>
      </c>
      <c r="B24" s="212">
        <f>SUM(C24:D24)</f>
        <v>0</v>
      </c>
      <c r="C24" s="188">
        <f>SUM(E24:K24)</f>
        <v>0</v>
      </c>
      <c r="D24" s="194"/>
      <c r="E24" s="198"/>
      <c r="F24" s="198"/>
      <c r="G24" s="198"/>
      <c r="H24" s="198"/>
      <c r="I24" s="199"/>
      <c r="J24" s="198"/>
      <c r="K24" s="198"/>
    </row>
    <row r="25" spans="1:11">
      <c r="A25" s="200" t="s">
        <v>348</v>
      </c>
      <c r="B25" s="212">
        <f>SUM(C25:D25)</f>
        <v>0</v>
      </c>
      <c r="C25" s="188">
        <f>SUM(E25:K25)</f>
        <v>0</v>
      </c>
      <c r="D25" s="194">
        <v>0</v>
      </c>
      <c r="E25" s="198"/>
      <c r="F25" s="198"/>
      <c r="G25" s="198"/>
      <c r="H25" s="198"/>
      <c r="I25" s="199"/>
      <c r="J25" s="198"/>
      <c r="K25" s="198"/>
    </row>
    <row r="26" spans="1:11">
      <c r="A26" s="213" t="s">
        <v>349</v>
      </c>
      <c r="B26" s="214">
        <f t="shared" ref="B26:H26" si="3">SUM(B22:B25)</f>
        <v>0</v>
      </c>
      <c r="C26" s="215">
        <f t="shared" si="3"/>
        <v>0</v>
      </c>
      <c r="D26" s="216">
        <f t="shared" si="3"/>
        <v>0</v>
      </c>
      <c r="E26" s="215">
        <f t="shared" si="3"/>
        <v>0</v>
      </c>
      <c r="F26" s="215">
        <f t="shared" si="3"/>
        <v>0</v>
      </c>
      <c r="G26" s="215">
        <f t="shared" si="3"/>
        <v>0</v>
      </c>
      <c r="H26" s="215">
        <f t="shared" si="3"/>
        <v>0</v>
      </c>
      <c r="I26" s="217"/>
      <c r="J26" s="215">
        <f>SUM(J22:J25)</f>
        <v>0</v>
      </c>
      <c r="K26" s="214">
        <f>SUM(K22:K25)</f>
        <v>0</v>
      </c>
    </row>
    <row r="27" spans="1:11">
      <c r="A27" s="204"/>
      <c r="B27" s="205"/>
      <c r="C27" s="206"/>
      <c r="D27" s="207"/>
      <c r="E27" s="206"/>
      <c r="F27" s="206"/>
      <c r="G27" s="206"/>
      <c r="H27" s="206"/>
      <c r="I27" s="206"/>
      <c r="J27" s="206"/>
      <c r="K27" s="205"/>
    </row>
    <row r="28" spans="1:11">
      <c r="A28" s="209" t="s">
        <v>350</v>
      </c>
      <c r="B28" s="205"/>
      <c r="C28" s="206"/>
      <c r="D28" s="207"/>
      <c r="E28" s="206"/>
      <c r="F28" s="206"/>
      <c r="G28" s="206"/>
      <c r="H28" s="206"/>
      <c r="I28" s="206"/>
      <c r="J28" s="206"/>
      <c r="K28" s="205"/>
    </row>
    <row r="29" spans="1:11">
      <c r="A29" s="168" t="s">
        <v>351</v>
      </c>
      <c r="B29" s="212">
        <f t="shared" ref="B29:B34" si="4">SUM(C29:D29)</f>
        <v>0</v>
      </c>
      <c r="C29" s="188">
        <f t="shared" ref="C29:C34" si="5">SUM(E29:K29)</f>
        <v>0</v>
      </c>
      <c r="D29" s="189">
        <v>0</v>
      </c>
      <c r="E29" s="198"/>
      <c r="F29" s="198"/>
      <c r="G29" s="198"/>
      <c r="H29" s="198"/>
      <c r="I29" s="199"/>
      <c r="J29" s="198"/>
      <c r="K29" s="198"/>
    </row>
    <row r="30" spans="1:11">
      <c r="A30" s="168" t="s">
        <v>352</v>
      </c>
      <c r="B30" s="212">
        <f t="shared" si="4"/>
        <v>0</v>
      </c>
      <c r="C30" s="212">
        <f t="shared" si="5"/>
        <v>0</v>
      </c>
      <c r="D30" s="194">
        <v>0</v>
      </c>
      <c r="E30" s="198"/>
      <c r="F30" s="198"/>
      <c r="G30" s="198"/>
      <c r="H30" s="198"/>
      <c r="I30" s="199"/>
      <c r="J30" s="198"/>
      <c r="K30" s="198"/>
    </row>
    <row r="31" spans="1:11">
      <c r="A31" s="168" t="s">
        <v>353</v>
      </c>
      <c r="B31" s="212">
        <f t="shared" si="4"/>
        <v>0</v>
      </c>
      <c r="C31" s="212">
        <f t="shared" si="5"/>
        <v>0</v>
      </c>
      <c r="D31" s="194">
        <v>0</v>
      </c>
      <c r="E31" s="198"/>
      <c r="F31" s="198"/>
      <c r="G31" s="198"/>
      <c r="H31" s="198"/>
      <c r="I31" s="199"/>
      <c r="J31" s="198"/>
      <c r="K31" s="198"/>
    </row>
    <row r="32" spans="1:11">
      <c r="A32" s="168" t="s">
        <v>354</v>
      </c>
      <c r="B32" s="212">
        <f t="shared" si="4"/>
        <v>0</v>
      </c>
      <c r="C32" s="212">
        <f t="shared" si="5"/>
        <v>0</v>
      </c>
      <c r="D32" s="194">
        <v>0</v>
      </c>
      <c r="E32" s="198"/>
      <c r="F32" s="198"/>
      <c r="G32" s="198"/>
      <c r="H32" s="198"/>
      <c r="I32" s="199"/>
      <c r="J32" s="198"/>
      <c r="K32" s="198"/>
    </row>
    <row r="33" spans="1:11">
      <c r="A33" s="200" t="s">
        <v>348</v>
      </c>
      <c r="B33" s="212">
        <f t="shared" si="4"/>
        <v>0</v>
      </c>
      <c r="C33" s="212">
        <f t="shared" si="5"/>
        <v>0</v>
      </c>
      <c r="D33" s="194">
        <v>0</v>
      </c>
      <c r="E33" s="198"/>
      <c r="F33" s="198"/>
      <c r="G33" s="198"/>
      <c r="H33" s="198"/>
      <c r="I33" s="199"/>
      <c r="J33" s="198"/>
      <c r="K33" s="198"/>
    </row>
    <row r="34" spans="1:11">
      <c r="A34" s="200" t="s">
        <v>348</v>
      </c>
      <c r="B34" s="212">
        <f t="shared" si="4"/>
        <v>0</v>
      </c>
      <c r="C34" s="212">
        <f t="shared" si="5"/>
        <v>0</v>
      </c>
      <c r="D34" s="194">
        <v>0</v>
      </c>
      <c r="E34" s="198"/>
      <c r="F34" s="198"/>
      <c r="G34" s="198"/>
      <c r="H34" s="198"/>
      <c r="I34" s="199"/>
      <c r="J34" s="198"/>
      <c r="K34" s="198"/>
    </row>
    <row r="35" spans="1:11">
      <c r="A35" s="213" t="s">
        <v>275</v>
      </c>
      <c r="B35" s="202">
        <f t="shared" ref="B35:H35" si="6">SUM(B29:B34)</f>
        <v>0</v>
      </c>
      <c r="C35" s="202">
        <f t="shared" si="6"/>
        <v>0</v>
      </c>
      <c r="D35" s="202">
        <f t="shared" si="6"/>
        <v>0</v>
      </c>
      <c r="E35" s="202">
        <f t="shared" si="6"/>
        <v>0</v>
      </c>
      <c r="F35" s="202">
        <f t="shared" si="6"/>
        <v>0</v>
      </c>
      <c r="G35" s="202">
        <f t="shared" si="6"/>
        <v>0</v>
      </c>
      <c r="H35" s="202">
        <f t="shared" si="6"/>
        <v>0</v>
      </c>
      <c r="I35" s="203"/>
      <c r="J35" s="202">
        <f>SUM(J29:J34)</f>
        <v>0</v>
      </c>
      <c r="K35" s="202">
        <f>SUM(K29:K34)</f>
        <v>0</v>
      </c>
    </row>
    <row r="36" spans="1:11">
      <c r="A36" s="204"/>
      <c r="B36" s="205"/>
      <c r="C36" s="206"/>
      <c r="D36" s="207"/>
      <c r="E36" s="206"/>
      <c r="F36" s="206"/>
      <c r="G36" s="206"/>
      <c r="H36" s="206"/>
      <c r="I36" s="206"/>
      <c r="J36" s="218"/>
      <c r="K36" s="219"/>
    </row>
    <row r="37" spans="1:11">
      <c r="A37" s="209" t="s">
        <v>355</v>
      </c>
      <c r="B37" s="205"/>
      <c r="C37" s="206"/>
      <c r="D37" s="207"/>
      <c r="E37" s="206"/>
      <c r="F37" s="206"/>
      <c r="G37" s="206"/>
      <c r="H37" s="206"/>
      <c r="I37" s="206"/>
      <c r="J37" s="218"/>
      <c r="K37" s="219"/>
    </row>
    <row r="38" spans="1:11">
      <c r="A38" s="220" t="s">
        <v>356</v>
      </c>
      <c r="B38" s="212">
        <f t="shared" ref="B38:B52" si="7">SUM(C38:D38)</f>
        <v>0</v>
      </c>
      <c r="C38" s="212">
        <f t="shared" ref="C38:C52" si="8">SUM(E38:K38)</f>
        <v>0</v>
      </c>
      <c r="D38" s="189">
        <v>0</v>
      </c>
      <c r="E38" s="221"/>
      <c r="F38" s="221"/>
      <c r="G38" s="221"/>
      <c r="H38" s="198"/>
      <c r="I38" s="199"/>
      <c r="J38" s="198"/>
      <c r="K38" s="198"/>
    </row>
    <row r="39" spans="1:11">
      <c r="A39" s="220" t="s">
        <v>357</v>
      </c>
      <c r="B39" s="212">
        <f t="shared" si="7"/>
        <v>0</v>
      </c>
      <c r="C39" s="212">
        <f t="shared" si="8"/>
        <v>0</v>
      </c>
      <c r="D39" s="194">
        <v>0</v>
      </c>
      <c r="E39" s="221"/>
      <c r="F39" s="221"/>
      <c r="G39" s="221"/>
      <c r="H39" s="198"/>
      <c r="I39" s="199"/>
      <c r="J39" s="198"/>
      <c r="K39" s="198"/>
    </row>
    <row r="40" spans="1:11">
      <c r="A40" s="220" t="s">
        <v>358</v>
      </c>
      <c r="B40" s="212">
        <f t="shared" si="7"/>
        <v>0</v>
      </c>
      <c r="C40" s="212">
        <f t="shared" si="8"/>
        <v>0</v>
      </c>
      <c r="D40" s="194">
        <v>0</v>
      </c>
      <c r="E40" s="221"/>
      <c r="F40" s="221"/>
      <c r="G40" s="221"/>
      <c r="H40" s="198"/>
      <c r="I40" s="199"/>
      <c r="J40" s="198"/>
      <c r="K40" s="198"/>
    </row>
    <row r="41" spans="1:11" ht="27">
      <c r="A41" s="220" t="s">
        <v>359</v>
      </c>
      <c r="B41" s="212">
        <f t="shared" si="7"/>
        <v>0</v>
      </c>
      <c r="C41" s="212">
        <f t="shared" si="8"/>
        <v>0</v>
      </c>
      <c r="D41" s="194">
        <v>0</v>
      </c>
      <c r="E41" s="221"/>
      <c r="F41" s="221"/>
      <c r="G41" s="221"/>
      <c r="H41" s="198"/>
      <c r="I41" s="199"/>
      <c r="J41" s="198"/>
      <c r="K41" s="198"/>
    </row>
    <row r="42" spans="1:11">
      <c r="A42" s="220" t="s">
        <v>360</v>
      </c>
      <c r="B42" s="212">
        <f t="shared" si="7"/>
        <v>0</v>
      </c>
      <c r="C42" s="212">
        <f t="shared" si="8"/>
        <v>0</v>
      </c>
      <c r="D42" s="194">
        <v>0</v>
      </c>
      <c r="E42" s="221"/>
      <c r="F42" s="221"/>
      <c r="G42" s="221"/>
      <c r="H42" s="198"/>
      <c r="I42" s="199"/>
      <c r="J42" s="198"/>
      <c r="K42" s="198"/>
    </row>
    <row r="43" spans="1:11">
      <c r="A43" s="220" t="s">
        <v>361</v>
      </c>
      <c r="B43" s="212">
        <f t="shared" si="7"/>
        <v>0</v>
      </c>
      <c r="C43" s="212">
        <f t="shared" si="8"/>
        <v>0</v>
      </c>
      <c r="D43" s="194">
        <v>0</v>
      </c>
      <c r="E43" s="221"/>
      <c r="F43" s="221"/>
      <c r="G43" s="221"/>
      <c r="H43" s="198"/>
      <c r="I43" s="199"/>
      <c r="J43" s="198"/>
      <c r="K43" s="198"/>
    </row>
    <row r="44" spans="1:11">
      <c r="A44" s="220" t="s">
        <v>362</v>
      </c>
      <c r="B44" s="212">
        <f t="shared" si="7"/>
        <v>0</v>
      </c>
      <c r="C44" s="212">
        <f t="shared" si="8"/>
        <v>0</v>
      </c>
      <c r="D44" s="194">
        <v>0</v>
      </c>
      <c r="E44" s="221"/>
      <c r="F44" s="221"/>
      <c r="G44" s="221"/>
      <c r="H44" s="198"/>
      <c r="I44" s="199"/>
      <c r="J44" s="198"/>
      <c r="K44" s="198"/>
    </row>
    <row r="45" spans="1:11">
      <c r="A45" s="220" t="s">
        <v>363</v>
      </c>
      <c r="B45" s="212">
        <f t="shared" si="7"/>
        <v>0</v>
      </c>
      <c r="C45" s="212">
        <f t="shared" si="8"/>
        <v>0</v>
      </c>
      <c r="D45" s="194">
        <v>0</v>
      </c>
      <c r="E45" s="198"/>
      <c r="F45" s="198"/>
      <c r="G45" s="221"/>
      <c r="H45" s="198"/>
      <c r="I45" s="222"/>
      <c r="J45" s="198"/>
      <c r="K45" s="198"/>
    </row>
    <row r="46" spans="1:11">
      <c r="A46" s="220" t="s">
        <v>364</v>
      </c>
      <c r="B46" s="212">
        <f t="shared" si="7"/>
        <v>0</v>
      </c>
      <c r="C46" s="212">
        <f t="shared" si="8"/>
        <v>0</v>
      </c>
      <c r="D46" s="194">
        <v>0</v>
      </c>
      <c r="E46" s="221"/>
      <c r="F46" s="221"/>
      <c r="G46" s="221"/>
      <c r="H46" s="198"/>
      <c r="I46" s="199"/>
      <c r="J46" s="198"/>
      <c r="K46" s="198"/>
    </row>
    <row r="47" spans="1:11">
      <c r="A47" s="220" t="s">
        <v>365</v>
      </c>
      <c r="B47" s="212">
        <f t="shared" si="7"/>
        <v>0</v>
      </c>
      <c r="C47" s="212">
        <f t="shared" si="8"/>
        <v>0</v>
      </c>
      <c r="D47" s="194">
        <v>0</v>
      </c>
      <c r="E47" s="221"/>
      <c r="F47" s="221"/>
      <c r="G47" s="221"/>
      <c r="H47" s="198"/>
      <c r="I47" s="199"/>
      <c r="J47" s="198"/>
      <c r="K47" s="198"/>
    </row>
    <row r="48" spans="1:11">
      <c r="A48" s="220" t="s">
        <v>366</v>
      </c>
      <c r="B48" s="212">
        <f t="shared" si="7"/>
        <v>0</v>
      </c>
      <c r="C48" s="212">
        <f t="shared" si="8"/>
        <v>0</v>
      </c>
      <c r="D48" s="194">
        <v>0</v>
      </c>
      <c r="E48" s="221"/>
      <c r="F48" s="221"/>
      <c r="G48" s="221"/>
      <c r="H48" s="198"/>
      <c r="I48" s="199"/>
      <c r="J48" s="198"/>
      <c r="K48" s="198"/>
    </row>
    <row r="49" spans="1:11" ht="27">
      <c r="A49" s="220" t="s">
        <v>367</v>
      </c>
      <c r="B49" s="212">
        <f t="shared" si="7"/>
        <v>0</v>
      </c>
      <c r="C49" s="212">
        <f t="shared" si="8"/>
        <v>0</v>
      </c>
      <c r="D49" s="194">
        <v>0</v>
      </c>
      <c r="E49" s="221"/>
      <c r="F49" s="221"/>
      <c r="G49" s="221"/>
      <c r="H49" s="198"/>
      <c r="I49" s="199"/>
      <c r="J49" s="198"/>
      <c r="K49" s="198"/>
    </row>
    <row r="50" spans="1:11">
      <c r="A50" s="220" t="s">
        <v>368</v>
      </c>
      <c r="B50" s="212">
        <f t="shared" si="7"/>
        <v>0</v>
      </c>
      <c r="C50" s="212">
        <f t="shared" si="8"/>
        <v>0</v>
      </c>
      <c r="D50" s="194">
        <v>0</v>
      </c>
      <c r="E50" s="221"/>
      <c r="F50" s="221"/>
      <c r="G50" s="221"/>
      <c r="H50" s="198"/>
      <c r="I50" s="199"/>
      <c r="J50" s="198"/>
      <c r="K50" s="198"/>
    </row>
    <row r="51" spans="1:11">
      <c r="A51" s="200" t="s">
        <v>369</v>
      </c>
      <c r="B51" s="212">
        <f t="shared" si="7"/>
        <v>0</v>
      </c>
      <c r="C51" s="212">
        <f t="shared" si="8"/>
        <v>0</v>
      </c>
      <c r="D51" s="194">
        <v>0</v>
      </c>
      <c r="E51" s="221"/>
      <c r="F51" s="221"/>
      <c r="G51" s="221"/>
      <c r="H51" s="198"/>
      <c r="I51" s="199"/>
      <c r="J51" s="198"/>
      <c r="K51" s="198"/>
    </row>
    <row r="52" spans="1:11">
      <c r="A52" s="200" t="s">
        <v>369</v>
      </c>
      <c r="B52" s="212">
        <f t="shared" si="7"/>
        <v>0</v>
      </c>
      <c r="C52" s="212">
        <f t="shared" si="8"/>
        <v>0</v>
      </c>
      <c r="D52" s="194">
        <v>0</v>
      </c>
      <c r="E52" s="221"/>
      <c r="F52" s="221"/>
      <c r="G52" s="221"/>
      <c r="H52" s="198"/>
      <c r="I52" s="199"/>
      <c r="J52" s="198"/>
      <c r="K52" s="198"/>
    </row>
    <row r="53" spans="1:11">
      <c r="A53" s="223" t="s">
        <v>370</v>
      </c>
      <c r="B53" s="202">
        <f t="shared" ref="B53:H53" si="9">SUM(B38:B52)</f>
        <v>0</v>
      </c>
      <c r="C53" s="202">
        <f t="shared" si="9"/>
        <v>0</v>
      </c>
      <c r="D53" s="202">
        <f t="shared" si="9"/>
        <v>0</v>
      </c>
      <c r="E53" s="202">
        <f t="shared" si="9"/>
        <v>0</v>
      </c>
      <c r="F53" s="202">
        <f t="shared" si="9"/>
        <v>0</v>
      </c>
      <c r="G53" s="202">
        <f t="shared" si="9"/>
        <v>0</v>
      </c>
      <c r="H53" s="202">
        <f t="shared" si="9"/>
        <v>0</v>
      </c>
      <c r="I53" s="203"/>
      <c r="J53" s="202">
        <f>SUM(J38:J52)</f>
        <v>0</v>
      </c>
      <c r="K53" s="202">
        <f>SUM(K38:K52)</f>
        <v>0</v>
      </c>
    </row>
    <row r="54" spans="1:11">
      <c r="A54" s="204"/>
      <c r="B54" s="205"/>
      <c r="C54" s="206"/>
      <c r="D54" s="207"/>
      <c r="E54" s="206"/>
      <c r="F54" s="206"/>
      <c r="G54" s="206"/>
      <c r="H54" s="206"/>
      <c r="I54" s="206"/>
      <c r="J54" s="206"/>
      <c r="K54" s="205"/>
    </row>
    <row r="55" spans="1:11">
      <c r="A55" s="223" t="s">
        <v>371</v>
      </c>
      <c r="B55" s="202">
        <f t="shared" ref="B55:H55" si="10">B53+B35+B26</f>
        <v>0</v>
      </c>
      <c r="C55" s="202">
        <f t="shared" si="10"/>
        <v>0</v>
      </c>
      <c r="D55" s="202">
        <f t="shared" si="10"/>
        <v>0</v>
      </c>
      <c r="E55" s="202">
        <f t="shared" si="10"/>
        <v>0</v>
      </c>
      <c r="F55" s="202">
        <f t="shared" si="10"/>
        <v>0</v>
      </c>
      <c r="G55" s="202">
        <f t="shared" si="10"/>
        <v>0</v>
      </c>
      <c r="H55" s="202">
        <f t="shared" si="10"/>
        <v>0</v>
      </c>
      <c r="I55" s="203"/>
      <c r="J55" s="202">
        <f>J53+J35+J26</f>
        <v>0</v>
      </c>
      <c r="K55" s="202">
        <f>K53+K35+K26</f>
        <v>0</v>
      </c>
    </row>
    <row r="56" spans="1:11">
      <c r="A56" s="224" t="s">
        <v>372</v>
      </c>
      <c r="B56" s="695"/>
      <c r="C56" s="206"/>
      <c r="D56" s="207"/>
      <c r="E56" s="695"/>
      <c r="F56" s="206"/>
      <c r="G56" s="206"/>
      <c r="H56" s="206"/>
      <c r="I56" s="695"/>
      <c r="J56" s="695"/>
      <c r="K56" s="187"/>
    </row>
    <row r="57" spans="1:11" ht="15" thickBot="1">
      <c r="A57" s="225"/>
      <c r="B57" s="31"/>
      <c r="C57" s="31"/>
      <c r="D57" s="31"/>
      <c r="E57" s="31"/>
      <c r="F57" s="226"/>
      <c r="G57" s="226"/>
      <c r="H57" s="226"/>
      <c r="I57" s="31"/>
      <c r="J57" s="31"/>
      <c r="K57" s="227"/>
    </row>
    <row r="58" spans="1:11" ht="15.6">
      <c r="A58" s="208" t="s">
        <v>373</v>
      </c>
      <c r="B58" s="228"/>
      <c r="C58" s="229"/>
      <c r="D58" s="230"/>
      <c r="E58" s="695"/>
      <c r="F58" s="206"/>
      <c r="G58" s="206"/>
      <c r="H58" s="695"/>
      <c r="I58" s="695"/>
      <c r="J58" s="695"/>
      <c r="K58" s="187"/>
    </row>
    <row r="59" spans="1:11">
      <c r="A59" s="168" t="s">
        <v>374</v>
      </c>
      <c r="B59" s="212">
        <f t="shared" ref="B59:B64" si="11">SUM(C59:D59)</f>
        <v>0</v>
      </c>
      <c r="C59" s="212">
        <f t="shared" ref="C59:C64" si="12">SUM(E59:K59)</f>
        <v>0</v>
      </c>
      <c r="D59" s="231">
        <v>0</v>
      </c>
      <c r="E59" s="222"/>
      <c r="F59" s="222"/>
      <c r="G59" s="222"/>
      <c r="H59" s="222"/>
      <c r="I59" s="232"/>
      <c r="J59" s="222"/>
      <c r="K59" s="222"/>
    </row>
    <row r="60" spans="1:11">
      <c r="A60" s="168" t="s">
        <v>375</v>
      </c>
      <c r="B60" s="212">
        <f t="shared" si="11"/>
        <v>0</v>
      </c>
      <c r="C60" s="212">
        <f t="shared" si="12"/>
        <v>0</v>
      </c>
      <c r="D60" s="231">
        <v>0</v>
      </c>
      <c r="E60" s="222"/>
      <c r="F60" s="222"/>
      <c r="G60" s="222"/>
      <c r="H60" s="222"/>
      <c r="I60" s="231"/>
      <c r="J60" s="222"/>
      <c r="K60" s="222"/>
    </row>
    <row r="61" spans="1:11">
      <c r="A61" s="200" t="s">
        <v>376</v>
      </c>
      <c r="B61" s="212">
        <f t="shared" si="11"/>
        <v>0</v>
      </c>
      <c r="C61" s="212">
        <f t="shared" si="12"/>
        <v>0</v>
      </c>
      <c r="D61" s="231">
        <v>0</v>
      </c>
      <c r="E61" s="222"/>
      <c r="F61" s="222"/>
      <c r="G61" s="232"/>
      <c r="H61" s="222"/>
      <c r="I61" s="231"/>
      <c r="J61" s="232"/>
      <c r="K61" s="232"/>
    </row>
    <row r="62" spans="1:11">
      <c r="A62" s="200" t="s">
        <v>376</v>
      </c>
      <c r="B62" s="212">
        <f t="shared" si="11"/>
        <v>0</v>
      </c>
      <c r="C62" s="212">
        <f t="shared" si="12"/>
        <v>0</v>
      </c>
      <c r="D62" s="231">
        <v>0</v>
      </c>
      <c r="E62" s="222"/>
      <c r="F62" s="222"/>
      <c r="G62" s="231"/>
      <c r="H62" s="222"/>
      <c r="I62" s="231"/>
      <c r="J62" s="231"/>
      <c r="K62" s="231"/>
    </row>
    <row r="63" spans="1:11">
      <c r="A63" s="200" t="s">
        <v>376</v>
      </c>
      <c r="B63" s="212">
        <f t="shared" si="11"/>
        <v>0</v>
      </c>
      <c r="C63" s="212">
        <f t="shared" si="12"/>
        <v>0</v>
      </c>
      <c r="D63" s="231">
        <v>0</v>
      </c>
      <c r="E63" s="222"/>
      <c r="F63" s="222"/>
      <c r="G63" s="231"/>
      <c r="H63" s="222"/>
      <c r="I63" s="232"/>
      <c r="J63" s="231"/>
      <c r="K63" s="231"/>
    </row>
    <row r="64" spans="1:11">
      <c r="A64" s="200" t="s">
        <v>376</v>
      </c>
      <c r="B64" s="212">
        <f t="shared" si="11"/>
        <v>0</v>
      </c>
      <c r="C64" s="212">
        <f t="shared" si="12"/>
        <v>0</v>
      </c>
      <c r="D64" s="231">
        <v>0</v>
      </c>
      <c r="E64" s="222"/>
      <c r="F64" s="222"/>
      <c r="G64" s="231"/>
      <c r="H64" s="222"/>
      <c r="I64" s="231"/>
      <c r="J64" s="231"/>
      <c r="K64" s="231"/>
    </row>
    <row r="65" spans="1:11">
      <c r="A65" s="223" t="s">
        <v>377</v>
      </c>
      <c r="B65" s="202">
        <f>SUM(B59:B64)</f>
        <v>0</v>
      </c>
      <c r="C65" s="202">
        <f>SUM(C59:C64)</f>
        <v>0</v>
      </c>
      <c r="D65" s="202">
        <f>SUM(D59:D64)</f>
        <v>0</v>
      </c>
      <c r="E65" s="203"/>
      <c r="F65" s="203"/>
      <c r="G65" s="202">
        <f>SUM(G61:G64)</f>
        <v>0</v>
      </c>
      <c r="H65" s="203"/>
      <c r="I65" s="202">
        <f>SUM(I59:I64)</f>
        <v>0</v>
      </c>
      <c r="J65" s="202">
        <f>SUM(J61:J64)</f>
        <v>0</v>
      </c>
      <c r="K65" s="202">
        <f>SUM(K61:K64)</f>
        <v>0</v>
      </c>
    </row>
    <row r="66" spans="1:11">
      <c r="A66" s="213"/>
      <c r="B66" s="215"/>
      <c r="C66" s="215"/>
      <c r="D66" s="216"/>
      <c r="E66" s="215"/>
      <c r="F66" s="215"/>
      <c r="G66" s="215"/>
      <c r="H66" s="215"/>
      <c r="I66" s="215"/>
      <c r="J66" s="215"/>
      <c r="K66" s="214"/>
    </row>
    <row r="67" spans="1:11" ht="15.6">
      <c r="A67" s="208" t="s">
        <v>378</v>
      </c>
      <c r="B67" s="187"/>
      <c r="C67" s="695"/>
      <c r="D67" s="233"/>
      <c r="E67" s="695"/>
      <c r="F67" s="695"/>
      <c r="G67" s="695"/>
      <c r="H67" s="695"/>
      <c r="I67" s="695"/>
      <c r="J67" s="695"/>
      <c r="K67" s="187"/>
    </row>
    <row r="68" spans="1:11">
      <c r="A68" s="234" t="s">
        <v>379</v>
      </c>
      <c r="B68" s="235">
        <f>SUM(C68:D68)</f>
        <v>0</v>
      </c>
      <c r="C68" s="236">
        <f>SUM(E68:K68)</f>
        <v>0</v>
      </c>
      <c r="D68" s="194">
        <v>0</v>
      </c>
      <c r="E68" s="222"/>
      <c r="F68" s="222"/>
      <c r="G68" s="194">
        <f>G65</f>
        <v>0</v>
      </c>
      <c r="H68" s="222"/>
      <c r="I68" s="237">
        <f>I65</f>
        <v>0</v>
      </c>
      <c r="J68" s="194">
        <f>SUM(J65)</f>
        <v>0</v>
      </c>
      <c r="K68" s="194">
        <f>SUM(K65)</f>
        <v>0</v>
      </c>
    </row>
    <row r="69" spans="1:11">
      <c r="A69" s="238"/>
      <c r="B69" s="239"/>
      <c r="C69" s="240"/>
      <c r="D69" s="241"/>
      <c r="E69" s="695"/>
      <c r="F69" s="695"/>
      <c r="G69" s="695"/>
      <c r="H69" s="695"/>
      <c r="I69" s="242"/>
      <c r="J69" s="695"/>
      <c r="K69" s="187"/>
    </row>
    <row r="70" spans="1:11">
      <c r="A70" s="238" t="s">
        <v>380</v>
      </c>
      <c r="B70" s="239"/>
      <c r="C70" s="240"/>
      <c r="D70" s="241"/>
      <c r="E70" s="695"/>
      <c r="F70" s="695"/>
      <c r="G70" s="695"/>
      <c r="H70" s="695"/>
      <c r="I70" s="242"/>
      <c r="J70" s="695"/>
      <c r="K70" s="187"/>
    </row>
    <row r="71" spans="1:11">
      <c r="A71" s="220" t="s">
        <v>381</v>
      </c>
      <c r="B71" s="243">
        <f t="shared" ref="B71:B75" si="13">SUM(C71:D71)</f>
        <v>0</v>
      </c>
      <c r="C71" s="236">
        <f t="shared" ref="C71:C75" si="14">SUM(E71:K71)</f>
        <v>0</v>
      </c>
      <c r="D71" s="194">
        <v>0</v>
      </c>
      <c r="E71" s="244"/>
      <c r="F71" s="222"/>
      <c r="G71" s="232"/>
      <c r="H71" s="222"/>
      <c r="I71" s="232"/>
      <c r="J71" s="232"/>
      <c r="K71" s="232"/>
    </row>
    <row r="72" spans="1:11">
      <c r="A72" s="220" t="s">
        <v>382</v>
      </c>
      <c r="B72" s="243">
        <f t="shared" si="13"/>
        <v>0</v>
      </c>
      <c r="C72" s="236">
        <f t="shared" si="14"/>
        <v>0</v>
      </c>
      <c r="D72" s="232">
        <v>0</v>
      </c>
      <c r="E72" s="222"/>
      <c r="F72" s="222"/>
      <c r="G72" s="232"/>
      <c r="H72" s="222"/>
      <c r="I72" s="231"/>
      <c r="J72" s="231"/>
      <c r="K72" s="231"/>
    </row>
    <row r="73" spans="1:11">
      <c r="A73" s="220" t="s">
        <v>383</v>
      </c>
      <c r="B73" s="243">
        <f t="shared" si="13"/>
        <v>0</v>
      </c>
      <c r="C73" s="236">
        <f t="shared" si="14"/>
        <v>0</v>
      </c>
      <c r="D73" s="232">
        <v>0</v>
      </c>
      <c r="E73" s="222"/>
      <c r="F73" s="222"/>
      <c r="G73" s="232"/>
      <c r="H73" s="222"/>
      <c r="I73" s="231"/>
      <c r="J73" s="231"/>
      <c r="K73" s="231"/>
    </row>
    <row r="74" spans="1:11">
      <c r="A74" s="200" t="s">
        <v>384</v>
      </c>
      <c r="B74" s="243">
        <f t="shared" si="13"/>
        <v>0</v>
      </c>
      <c r="C74" s="236">
        <f t="shared" si="14"/>
        <v>0</v>
      </c>
      <c r="D74" s="245">
        <v>0</v>
      </c>
      <c r="E74" s="222"/>
      <c r="F74" s="222"/>
      <c r="G74" s="232"/>
      <c r="H74" s="222"/>
      <c r="I74" s="232"/>
      <c r="J74" s="232"/>
      <c r="K74" s="232"/>
    </row>
    <row r="75" spans="1:11">
      <c r="A75" s="200" t="s">
        <v>384</v>
      </c>
      <c r="B75" s="243">
        <f t="shared" si="13"/>
        <v>0</v>
      </c>
      <c r="C75" s="236">
        <f t="shared" si="14"/>
        <v>0</v>
      </c>
      <c r="D75" s="232">
        <v>0</v>
      </c>
      <c r="E75" s="222"/>
      <c r="F75" s="222"/>
      <c r="G75" s="232"/>
      <c r="H75" s="222"/>
      <c r="I75" s="231"/>
      <c r="J75" s="231"/>
      <c r="K75" s="231"/>
    </row>
    <row r="76" spans="1:11">
      <c r="A76" s="246" t="s">
        <v>385</v>
      </c>
      <c r="B76" s="247">
        <f>SUM(B71:B75)</f>
        <v>0</v>
      </c>
      <c r="C76" s="247">
        <f>SUM(C71:C75)</f>
        <v>0</v>
      </c>
      <c r="D76" s="247">
        <f>SUM(D71:D75)</f>
        <v>0</v>
      </c>
      <c r="E76" s="248"/>
      <c r="F76" s="248"/>
      <c r="G76" s="249">
        <f>SUM(G71:G75)</f>
        <v>0</v>
      </c>
      <c r="H76" s="248"/>
      <c r="I76" s="249">
        <f>SUM(I71:I75)</f>
        <v>0</v>
      </c>
      <c r="J76" s="250">
        <f>SUM(J71:J75)</f>
        <v>0</v>
      </c>
      <c r="K76" s="250">
        <f>SUM(K71:K75)</f>
        <v>0</v>
      </c>
    </row>
    <row r="77" spans="1:11">
      <c r="A77" s="251"/>
      <c r="B77" s="252"/>
      <c r="C77" s="253"/>
      <c r="D77" s="254"/>
      <c r="E77" s="695"/>
      <c r="F77" s="695"/>
      <c r="G77" s="695"/>
      <c r="H77" s="695"/>
      <c r="I77" s="255"/>
      <c r="J77" s="695"/>
      <c r="K77" s="187"/>
    </row>
    <row r="78" spans="1:11">
      <c r="A78" s="223" t="s">
        <v>386</v>
      </c>
      <c r="B78" s="202">
        <f>SUM(B71:B75,B68)</f>
        <v>0</v>
      </c>
      <c r="C78" s="202">
        <f>SUM(C71:C75,C68)</f>
        <v>0</v>
      </c>
      <c r="D78" s="202">
        <f>SUM(D71:D75,D68)</f>
        <v>0</v>
      </c>
      <c r="E78" s="203"/>
      <c r="F78" s="203"/>
      <c r="G78" s="256">
        <f>SUM(G71:G75,G68)</f>
        <v>0</v>
      </c>
      <c r="H78" s="257">
        <f>SUM(H68,H72:H75)</f>
        <v>0</v>
      </c>
      <c r="I78" s="256">
        <f>SUM(I68,I71:I75)</f>
        <v>0</v>
      </c>
      <c r="J78" s="256">
        <f>SUM(J68,J71:J75)</f>
        <v>0</v>
      </c>
      <c r="K78" s="256">
        <f>SUM(K68,K71:K75)</f>
        <v>0</v>
      </c>
    </row>
    <row r="79" spans="1:11">
      <c r="A79" s="258" t="s">
        <v>325</v>
      </c>
      <c r="B79" s="215"/>
      <c r="C79" s="215"/>
      <c r="D79" s="216"/>
      <c r="E79" s="215"/>
      <c r="F79" s="215"/>
      <c r="G79" s="215"/>
      <c r="H79" s="215"/>
      <c r="I79" s="215"/>
      <c r="J79" s="215"/>
      <c r="K79" s="214"/>
    </row>
    <row r="80" spans="1:11">
      <c r="A80" s="800" t="s">
        <v>387</v>
      </c>
      <c r="B80" s="801"/>
      <c r="C80" s="801"/>
      <c r="D80" s="801"/>
      <c r="E80" s="801"/>
      <c r="F80" s="215"/>
      <c r="G80" s="215"/>
      <c r="H80" s="215"/>
      <c r="I80" s="215"/>
      <c r="J80" s="215"/>
      <c r="K80" s="214"/>
    </row>
    <row r="81" spans="1:11">
      <c r="A81" s="689"/>
      <c r="B81" s="690"/>
      <c r="C81" s="690"/>
      <c r="D81" s="690"/>
      <c r="E81" s="690"/>
      <c r="F81" s="215"/>
      <c r="G81" s="215"/>
      <c r="H81" s="215"/>
      <c r="I81" s="215"/>
      <c r="J81" s="215"/>
      <c r="K81" s="214"/>
    </row>
    <row r="82" spans="1:11" ht="15.6">
      <c r="A82" s="259" t="s">
        <v>388</v>
      </c>
      <c r="B82" s="260"/>
      <c r="C82" s="260"/>
      <c r="D82" s="260"/>
      <c r="E82" s="695"/>
      <c r="F82" s="695"/>
      <c r="G82" s="695"/>
      <c r="H82" s="695"/>
      <c r="I82" s="695"/>
      <c r="J82" s="695"/>
      <c r="K82" s="187"/>
    </row>
    <row r="83" spans="1:11" ht="29.1" customHeight="1">
      <c r="A83" s="792" t="s">
        <v>389</v>
      </c>
      <c r="B83" s="793"/>
      <c r="C83" s="793"/>
      <c r="D83" s="793"/>
      <c r="E83" s="793"/>
      <c r="F83" s="793"/>
      <c r="G83" s="793"/>
      <c r="H83" s="215"/>
      <c r="I83" s="215"/>
      <c r="J83" s="215"/>
      <c r="K83" s="214"/>
    </row>
    <row r="84" spans="1:11">
      <c r="A84" s="261" t="s">
        <v>371</v>
      </c>
      <c r="B84" s="262">
        <f t="shared" ref="B84:K84" si="15">B55</f>
        <v>0</v>
      </c>
      <c r="C84" s="262">
        <f t="shared" si="15"/>
        <v>0</v>
      </c>
      <c r="D84" s="262">
        <f t="shared" si="15"/>
        <v>0</v>
      </c>
      <c r="E84" s="262">
        <f t="shared" si="15"/>
        <v>0</v>
      </c>
      <c r="F84" s="262">
        <f t="shared" si="15"/>
        <v>0</v>
      </c>
      <c r="G84" s="262">
        <f t="shared" si="15"/>
        <v>0</v>
      </c>
      <c r="H84" s="262">
        <f t="shared" si="15"/>
        <v>0</v>
      </c>
      <c r="I84" s="262">
        <f t="shared" si="15"/>
        <v>0</v>
      </c>
      <c r="J84" s="262">
        <f t="shared" si="15"/>
        <v>0</v>
      </c>
      <c r="K84" s="262">
        <f t="shared" si="15"/>
        <v>0</v>
      </c>
    </row>
    <row r="85" spans="1:11">
      <c r="A85" s="263" t="s">
        <v>390</v>
      </c>
      <c r="B85" s="262">
        <f t="shared" ref="B85:K85" si="16">B76</f>
        <v>0</v>
      </c>
      <c r="C85" s="262">
        <f t="shared" si="16"/>
        <v>0</v>
      </c>
      <c r="D85" s="262">
        <f t="shared" si="16"/>
        <v>0</v>
      </c>
      <c r="E85" s="262">
        <f t="shared" si="16"/>
        <v>0</v>
      </c>
      <c r="F85" s="262">
        <f t="shared" si="16"/>
        <v>0</v>
      </c>
      <c r="G85" s="262">
        <f t="shared" si="16"/>
        <v>0</v>
      </c>
      <c r="H85" s="262">
        <f t="shared" si="16"/>
        <v>0</v>
      </c>
      <c r="I85" s="262">
        <f t="shared" si="16"/>
        <v>0</v>
      </c>
      <c r="J85" s="262">
        <f t="shared" si="16"/>
        <v>0</v>
      </c>
      <c r="K85" s="262">
        <f t="shared" si="16"/>
        <v>0</v>
      </c>
    </row>
    <row r="86" spans="1:11">
      <c r="A86" s="263"/>
      <c r="B86" s="262"/>
      <c r="C86" s="262"/>
      <c r="D86" s="262"/>
      <c r="E86" s="262"/>
      <c r="F86" s="262"/>
      <c r="G86" s="262"/>
      <c r="H86" s="262"/>
      <c r="I86" s="262"/>
      <c r="J86" s="262"/>
      <c r="K86" s="262"/>
    </row>
    <row r="87" spans="1:11" ht="15.6">
      <c r="A87" s="264" t="s">
        <v>321</v>
      </c>
      <c r="B87" s="265">
        <f t="shared" ref="B87:K87" si="17">B84+B85</f>
        <v>0</v>
      </c>
      <c r="C87" s="265">
        <f t="shared" si="17"/>
        <v>0</v>
      </c>
      <c r="D87" s="265">
        <f t="shared" si="17"/>
        <v>0</v>
      </c>
      <c r="E87" s="265">
        <f t="shared" si="17"/>
        <v>0</v>
      </c>
      <c r="F87" s="265">
        <f t="shared" si="17"/>
        <v>0</v>
      </c>
      <c r="G87" s="265">
        <f t="shared" si="17"/>
        <v>0</v>
      </c>
      <c r="H87" s="265">
        <f t="shared" si="17"/>
        <v>0</v>
      </c>
      <c r="I87" s="265">
        <f t="shared" si="17"/>
        <v>0</v>
      </c>
      <c r="J87" s="265">
        <f t="shared" si="17"/>
        <v>0</v>
      </c>
      <c r="K87" s="265">
        <f t="shared" si="17"/>
        <v>0</v>
      </c>
    </row>
    <row r="88" spans="1:11" ht="15.6">
      <c r="A88" s="266" t="s">
        <v>391</v>
      </c>
      <c r="B88" s="267" t="str">
        <f>IF(B$87&gt;0,B87/$B$6,"")</f>
        <v/>
      </c>
      <c r="C88" s="267" t="str">
        <f t="shared" ref="C88:K88" si="18">IF(C87&gt;0,C87/$B$6,"")</f>
        <v/>
      </c>
      <c r="D88" s="267" t="str">
        <f t="shared" si="18"/>
        <v/>
      </c>
      <c r="E88" s="267" t="str">
        <f t="shared" si="18"/>
        <v/>
      </c>
      <c r="F88" s="267" t="str">
        <f t="shared" si="18"/>
        <v/>
      </c>
      <c r="G88" s="267" t="str">
        <f t="shared" si="18"/>
        <v/>
      </c>
      <c r="H88" s="267" t="str">
        <f t="shared" si="18"/>
        <v/>
      </c>
      <c r="I88" s="267" t="str">
        <f t="shared" si="18"/>
        <v/>
      </c>
      <c r="J88" s="267" t="str">
        <f t="shared" si="18"/>
        <v/>
      </c>
      <c r="K88" s="267" t="str">
        <f t="shared" si="18"/>
        <v/>
      </c>
    </row>
    <row r="89" spans="1:11" ht="15.6">
      <c r="A89" s="266" t="s">
        <v>392</v>
      </c>
      <c r="B89" s="267" t="str">
        <f>IF(B87&gt;0,B87/$B$5,"")</f>
        <v/>
      </c>
      <c r="C89" s="267" t="str">
        <f>IF(C87&gt;0,C87/$B$5,"")</f>
        <v/>
      </c>
      <c r="D89" s="267" t="str">
        <f t="shared" ref="D89:K89" si="19">IF(D87&gt;0,D87/$B$5,"")</f>
        <v/>
      </c>
      <c r="E89" s="267" t="str">
        <f t="shared" si="19"/>
        <v/>
      </c>
      <c r="F89" s="267" t="str">
        <f t="shared" si="19"/>
        <v/>
      </c>
      <c r="G89" s="267" t="str">
        <f t="shared" si="19"/>
        <v/>
      </c>
      <c r="H89" s="267" t="str">
        <f t="shared" si="19"/>
        <v/>
      </c>
      <c r="I89" s="267" t="str">
        <f t="shared" si="19"/>
        <v/>
      </c>
      <c r="J89" s="267" t="str">
        <f t="shared" si="19"/>
        <v/>
      </c>
      <c r="K89" s="267" t="str">
        <f t="shared" si="19"/>
        <v/>
      </c>
    </row>
  </sheetData>
  <protectedRanges>
    <protectedRange password="DD74" sqref="B3 B5:D7 A16:A17 D12:D17 E12 F13 G14 H15 J16 K17 A24:A25 D22:H25 J22:K25 A33:A34 D29:H34 J29:K34 A51:A52 A61:A64 D59:D64 G61:G64 I59:I64 J61:K64 A74:A75 D68 D74:D75 G74:G75 I74:K75 I68:K68 D38:H52 J38:K52 I71:K73 G71:G73 D71:D73" name="One_1"/>
  </protectedRanges>
  <mergeCells count="6">
    <mergeCell ref="A83:G83"/>
    <mergeCell ref="B3:F3"/>
    <mergeCell ref="C8:D8"/>
    <mergeCell ref="A9:A10"/>
    <mergeCell ref="E9:I9"/>
    <mergeCell ref="A80:E8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FA419-C5F4-471D-ACF8-0EC28E384B12}">
  <dimension ref="A1:D100"/>
  <sheetViews>
    <sheetView topLeftCell="A68" workbookViewId="0">
      <selection activeCell="C98" sqref="C98"/>
    </sheetView>
  </sheetViews>
  <sheetFormatPr defaultRowHeight="14.45"/>
  <cols>
    <col min="1" max="1" width="39.5703125" customWidth="1"/>
    <col min="2" max="2" width="9" customWidth="1"/>
    <col min="3" max="3" width="15.140625" customWidth="1"/>
    <col min="4" max="4" width="12.7109375" bestFit="1" customWidth="1"/>
  </cols>
  <sheetData>
    <row r="1" spans="1:4">
      <c r="A1" s="268" t="s">
        <v>1</v>
      </c>
      <c r="B1" s="802"/>
      <c r="C1" s="802"/>
      <c r="D1" s="803"/>
    </row>
    <row r="2" spans="1:4">
      <c r="A2" s="269" t="s">
        <v>251</v>
      </c>
      <c r="B2" s="33"/>
      <c r="C2" s="270"/>
      <c r="D2" s="270"/>
    </row>
    <row r="3" spans="1:4">
      <c r="A3" s="269" t="s">
        <v>252</v>
      </c>
      <c r="B3" s="33"/>
      <c r="C3" s="270"/>
      <c r="D3" s="270"/>
    </row>
    <row r="4" spans="1:4">
      <c r="A4" s="271" t="s">
        <v>253</v>
      </c>
      <c r="B4" s="33"/>
      <c r="C4" s="272"/>
      <c r="D4" s="272"/>
    </row>
    <row r="5" spans="1:4" ht="15.6">
      <c r="A5" s="273" t="s">
        <v>393</v>
      </c>
      <c r="B5" s="274"/>
      <c r="C5" s="275" t="s">
        <v>394</v>
      </c>
      <c r="D5" s="276" t="s">
        <v>395</v>
      </c>
    </row>
    <row r="6" spans="1:4">
      <c r="A6" s="277" t="s">
        <v>396</v>
      </c>
      <c r="B6" s="278"/>
      <c r="C6" s="279"/>
      <c r="D6" s="280"/>
    </row>
    <row r="7" spans="1:4">
      <c r="A7" s="281" t="s">
        <v>397</v>
      </c>
      <c r="B7" s="282"/>
      <c r="C7" s="283"/>
      <c r="D7" s="88" t="str">
        <f>IF(C7&gt;0,C7/$B$3,"")</f>
        <v/>
      </c>
    </row>
    <row r="8" spans="1:4">
      <c r="A8" s="281" t="s">
        <v>398</v>
      </c>
      <c r="B8" s="284"/>
      <c r="C8" s="283"/>
      <c r="D8" s="88" t="str">
        <f>IF(C8&gt;0,C8/$B$3,"")</f>
        <v/>
      </c>
    </row>
    <row r="9" spans="1:4">
      <c r="A9" s="285" t="s">
        <v>399</v>
      </c>
      <c r="B9" s="282"/>
      <c r="C9" s="286">
        <f>SUM(C7:C8)</f>
        <v>0</v>
      </c>
      <c r="D9" s="286">
        <f>SUM(D7:D8)</f>
        <v>0</v>
      </c>
    </row>
    <row r="10" spans="1:4">
      <c r="A10" s="287" t="s">
        <v>400</v>
      </c>
      <c r="B10" s="288"/>
      <c r="C10" s="289"/>
      <c r="D10" s="280"/>
    </row>
    <row r="11" spans="1:4">
      <c r="A11" s="290" t="s">
        <v>401</v>
      </c>
      <c r="B11" s="284"/>
      <c r="C11" s="291"/>
      <c r="D11" s="88" t="str">
        <f t="shared" ref="D11:D26" si="0">IF(C11&gt;0,C11/$B$3,"")</f>
        <v/>
      </c>
    </row>
    <row r="12" spans="1:4">
      <c r="A12" s="290" t="s">
        <v>402</v>
      </c>
      <c r="B12" s="282"/>
      <c r="C12" s="283"/>
      <c r="D12" s="88" t="str">
        <f t="shared" si="0"/>
        <v/>
      </c>
    </row>
    <row r="13" spans="1:4">
      <c r="A13" s="290" t="s">
        <v>403</v>
      </c>
      <c r="B13" s="282"/>
      <c r="C13" s="283"/>
      <c r="D13" s="88" t="str">
        <f t="shared" si="0"/>
        <v/>
      </c>
    </row>
    <row r="14" spans="1:4">
      <c r="A14" s="290" t="s">
        <v>404</v>
      </c>
      <c r="B14" s="282"/>
      <c r="C14" s="283"/>
      <c r="D14" s="88" t="str">
        <f t="shared" si="0"/>
        <v/>
      </c>
    </row>
    <row r="15" spans="1:4">
      <c r="A15" s="290" t="s">
        <v>405</v>
      </c>
      <c r="B15" s="282"/>
      <c r="C15" s="283"/>
      <c r="D15" s="88" t="str">
        <f t="shared" si="0"/>
        <v/>
      </c>
    </row>
    <row r="16" spans="1:4">
      <c r="A16" s="290" t="s">
        <v>406</v>
      </c>
      <c r="B16" s="282"/>
      <c r="C16" s="283"/>
      <c r="D16" s="88" t="str">
        <f t="shared" si="0"/>
        <v/>
      </c>
    </row>
    <row r="17" spans="1:4">
      <c r="A17" s="290" t="s">
        <v>407</v>
      </c>
      <c r="B17" s="282"/>
      <c r="C17" s="283"/>
      <c r="D17" s="88" t="str">
        <f t="shared" si="0"/>
        <v/>
      </c>
    </row>
    <row r="18" spans="1:4">
      <c r="A18" s="290" t="s">
        <v>408</v>
      </c>
      <c r="B18" s="282"/>
      <c r="C18" s="283"/>
      <c r="D18" s="88" t="str">
        <f t="shared" si="0"/>
        <v/>
      </c>
    </row>
    <row r="19" spans="1:4">
      <c r="A19" s="290" t="s">
        <v>409</v>
      </c>
      <c r="B19" s="282"/>
      <c r="C19" s="283"/>
      <c r="D19" s="88" t="str">
        <f t="shared" si="0"/>
        <v/>
      </c>
    </row>
    <row r="20" spans="1:4">
      <c r="A20" s="290" t="s">
        <v>410</v>
      </c>
      <c r="B20" s="282"/>
      <c r="C20" s="283"/>
      <c r="D20" s="88" t="str">
        <f t="shared" si="0"/>
        <v/>
      </c>
    </row>
    <row r="21" spans="1:4">
      <c r="A21" s="290" t="s">
        <v>411</v>
      </c>
      <c r="B21" s="282"/>
      <c r="C21" s="283"/>
      <c r="D21" s="88" t="str">
        <f t="shared" si="0"/>
        <v/>
      </c>
    </row>
    <row r="22" spans="1:4">
      <c r="A22" s="290" t="s">
        <v>412</v>
      </c>
      <c r="B22" s="282"/>
      <c r="C22" s="283"/>
      <c r="D22" s="88" t="str">
        <f t="shared" si="0"/>
        <v/>
      </c>
    </row>
    <row r="23" spans="1:4">
      <c r="A23" s="290" t="s">
        <v>413</v>
      </c>
      <c r="B23" s="282"/>
      <c r="C23" s="283"/>
      <c r="D23" s="88" t="str">
        <f t="shared" si="0"/>
        <v/>
      </c>
    </row>
    <row r="24" spans="1:4">
      <c r="A24" s="290" t="s">
        <v>414</v>
      </c>
      <c r="B24" s="284"/>
      <c r="C24" s="291"/>
      <c r="D24" s="88" t="str">
        <f t="shared" si="0"/>
        <v/>
      </c>
    </row>
    <row r="25" spans="1:4">
      <c r="A25" s="290" t="s">
        <v>415</v>
      </c>
      <c r="B25" s="282"/>
      <c r="C25" s="283"/>
      <c r="D25" s="88" t="str">
        <f t="shared" si="0"/>
        <v/>
      </c>
    </row>
    <row r="26" spans="1:4">
      <c r="A26" s="123" t="s">
        <v>416</v>
      </c>
      <c r="B26" s="282"/>
      <c r="C26" s="283"/>
      <c r="D26" s="88" t="str">
        <f t="shared" si="0"/>
        <v/>
      </c>
    </row>
    <row r="27" spans="1:4">
      <c r="A27" s="285" t="s">
        <v>417</v>
      </c>
      <c r="B27" s="282"/>
      <c r="C27" s="286">
        <f>SUM(C11:C26)</f>
        <v>0</v>
      </c>
      <c r="D27" s="286">
        <f>SUM(D11:D26)</f>
        <v>0</v>
      </c>
    </row>
    <row r="28" spans="1:4">
      <c r="A28" s="292" t="s">
        <v>418</v>
      </c>
      <c r="B28" s="288"/>
      <c r="C28" s="289"/>
      <c r="D28" s="280"/>
    </row>
    <row r="29" spans="1:4">
      <c r="A29" s="290" t="s">
        <v>419</v>
      </c>
      <c r="B29" s="284"/>
      <c r="C29" s="291"/>
      <c r="D29" s="88" t="str">
        <f t="shared" ref="D29:D37" si="1">IF(C29&gt;0,C29/$B$3,"")</f>
        <v/>
      </c>
    </row>
    <row r="30" spans="1:4">
      <c r="A30" s="290" t="s">
        <v>420</v>
      </c>
      <c r="B30" s="282"/>
      <c r="C30" s="283"/>
      <c r="D30" s="88" t="str">
        <f t="shared" si="1"/>
        <v/>
      </c>
    </row>
    <row r="31" spans="1:4" ht="27">
      <c r="A31" s="293" t="s">
        <v>421</v>
      </c>
      <c r="B31" s="282"/>
      <c r="C31" s="283"/>
      <c r="D31" s="88" t="str">
        <f t="shared" si="1"/>
        <v/>
      </c>
    </row>
    <row r="32" spans="1:4">
      <c r="A32" s="290" t="s">
        <v>422</v>
      </c>
      <c r="B32" s="282"/>
      <c r="C32" s="283"/>
      <c r="D32" s="88" t="str">
        <f t="shared" si="1"/>
        <v/>
      </c>
    </row>
    <row r="33" spans="1:4">
      <c r="A33" s="290" t="s">
        <v>423</v>
      </c>
      <c r="B33" s="282"/>
      <c r="C33" s="283"/>
      <c r="D33" s="88" t="str">
        <f t="shared" si="1"/>
        <v/>
      </c>
    </row>
    <row r="34" spans="1:4">
      <c r="A34" s="290" t="s">
        <v>424</v>
      </c>
      <c r="B34" s="282"/>
      <c r="C34" s="283"/>
      <c r="D34" s="88" t="str">
        <f t="shared" si="1"/>
        <v/>
      </c>
    </row>
    <row r="35" spans="1:4">
      <c r="A35" s="290" t="s">
        <v>425</v>
      </c>
      <c r="B35" s="282"/>
      <c r="C35" s="283"/>
      <c r="D35" s="88" t="str">
        <f t="shared" si="1"/>
        <v/>
      </c>
    </row>
    <row r="36" spans="1:4">
      <c r="A36" s="290" t="s">
        <v>426</v>
      </c>
      <c r="B36" s="282"/>
      <c r="C36" s="283"/>
      <c r="D36" s="88" t="str">
        <f t="shared" si="1"/>
        <v/>
      </c>
    </row>
    <row r="37" spans="1:4">
      <c r="A37" s="281" t="s">
        <v>427</v>
      </c>
      <c r="B37" s="282"/>
      <c r="C37" s="283"/>
      <c r="D37" s="88" t="str">
        <f t="shared" si="1"/>
        <v/>
      </c>
    </row>
    <row r="38" spans="1:4">
      <c r="A38" s="121" t="s">
        <v>428</v>
      </c>
      <c r="B38" s="282"/>
      <c r="C38" s="286">
        <f>SUM(C29:C37)</f>
        <v>0</v>
      </c>
      <c r="D38" s="286">
        <f>SUM(D29:D37)</f>
        <v>0</v>
      </c>
    </row>
    <row r="39" spans="1:4">
      <c r="A39" s="294" t="s">
        <v>429</v>
      </c>
      <c r="B39" s="288"/>
      <c r="C39" s="289"/>
      <c r="D39" s="280"/>
    </row>
    <row r="40" spans="1:4">
      <c r="A40" s="281" t="s">
        <v>430</v>
      </c>
      <c r="B40" s="282"/>
      <c r="C40" s="283"/>
      <c r="D40" s="88" t="str">
        <f t="shared" ref="D40:D41" si="2">IF(C40&gt;0,C40/$B$3,"")</f>
        <v/>
      </c>
    </row>
    <row r="41" spans="1:4">
      <c r="A41" s="281" t="s">
        <v>431</v>
      </c>
      <c r="B41" s="282"/>
      <c r="C41" s="283"/>
      <c r="D41" s="88" t="str">
        <f t="shared" si="2"/>
        <v/>
      </c>
    </row>
    <row r="42" spans="1:4" ht="27">
      <c r="A42" s="295" t="s">
        <v>432</v>
      </c>
      <c r="B42" s="282"/>
      <c r="C42" s="286">
        <f>SUM(C40:C41)</f>
        <v>0</v>
      </c>
      <c r="D42" s="286">
        <f>SUM(D40:D41)</f>
        <v>0</v>
      </c>
    </row>
    <row r="43" spans="1:4">
      <c r="A43" s="294" t="s">
        <v>433</v>
      </c>
      <c r="B43" s="288"/>
      <c r="C43" s="289"/>
      <c r="D43" s="280"/>
    </row>
    <row r="44" spans="1:4">
      <c r="A44" s="281" t="s">
        <v>434</v>
      </c>
      <c r="B44" s="282"/>
      <c r="C44" s="283"/>
      <c r="D44" s="88" t="str">
        <f t="shared" ref="D44:D47" si="3">IF(C44&gt;0,C44/$B$3,"")</f>
        <v/>
      </c>
    </row>
    <row r="45" spans="1:4">
      <c r="A45" s="281" t="s">
        <v>435</v>
      </c>
      <c r="B45" s="282"/>
      <c r="C45" s="283"/>
      <c r="D45" s="88" t="str">
        <f t="shared" si="3"/>
        <v/>
      </c>
    </row>
    <row r="46" spans="1:4">
      <c r="A46" s="281" t="s">
        <v>436</v>
      </c>
      <c r="B46" s="282"/>
      <c r="C46" s="283"/>
      <c r="D46" s="88" t="str">
        <f t="shared" si="3"/>
        <v/>
      </c>
    </row>
    <row r="47" spans="1:4">
      <c r="A47" s="285" t="s">
        <v>437</v>
      </c>
      <c r="B47" s="282"/>
      <c r="C47" s="286">
        <f>SUM(C44:C46)</f>
        <v>0</v>
      </c>
      <c r="D47" s="88" t="str">
        <f t="shared" si="3"/>
        <v/>
      </c>
    </row>
    <row r="48" spans="1:4">
      <c r="A48" s="296" t="s">
        <v>438</v>
      </c>
      <c r="B48" s="297"/>
      <c r="C48" s="298"/>
      <c r="D48" s="280"/>
    </row>
    <row r="49" spans="1:4">
      <c r="A49" s="281" t="s">
        <v>165</v>
      </c>
      <c r="B49" s="284"/>
      <c r="C49" s="291"/>
      <c r="D49" s="88" t="str">
        <f t="shared" ref="D49:D53" si="4">IF(C49&gt;0,C49/$B$3,"")</f>
        <v/>
      </c>
    </row>
    <row r="50" spans="1:4">
      <c r="A50" s="281" t="s">
        <v>170</v>
      </c>
      <c r="B50" s="282"/>
      <c r="C50" s="283"/>
      <c r="D50" s="88" t="str">
        <f t="shared" si="4"/>
        <v/>
      </c>
    </row>
    <row r="51" spans="1:4">
      <c r="A51" s="299" t="s">
        <v>439</v>
      </c>
      <c r="B51" s="694"/>
      <c r="C51" s="300"/>
      <c r="D51" s="88" t="str">
        <f t="shared" si="4"/>
        <v/>
      </c>
    </row>
    <row r="52" spans="1:4">
      <c r="A52" s="281" t="s">
        <v>171</v>
      </c>
      <c r="B52" s="282"/>
      <c r="C52" s="283"/>
      <c r="D52" s="88" t="str">
        <f t="shared" si="4"/>
        <v/>
      </c>
    </row>
    <row r="53" spans="1:4">
      <c r="A53" s="281" t="s">
        <v>440</v>
      </c>
      <c r="B53" s="282"/>
      <c r="C53" s="283"/>
      <c r="D53" s="88" t="str">
        <f t="shared" si="4"/>
        <v/>
      </c>
    </row>
    <row r="54" spans="1:4">
      <c r="A54" s="285" t="s">
        <v>441</v>
      </c>
      <c r="B54" s="282"/>
      <c r="C54" s="286">
        <f>SUM(C49:C53)</f>
        <v>0</v>
      </c>
      <c r="D54" s="286">
        <f>SUM(D49:D53)</f>
        <v>0</v>
      </c>
    </row>
    <row r="55" spans="1:4">
      <c r="A55" s="296" t="s">
        <v>442</v>
      </c>
      <c r="B55" s="301"/>
      <c r="C55" s="302"/>
      <c r="D55" s="280"/>
    </row>
    <row r="56" spans="1:4">
      <c r="A56" s="290" t="s">
        <v>443</v>
      </c>
      <c r="B56" s="284"/>
      <c r="C56" s="291"/>
      <c r="D56" s="88" t="str">
        <f t="shared" ref="D56:D71" si="5">IF(C56&gt;0,C56/$B$3,"")</f>
        <v/>
      </c>
    </row>
    <row r="57" spans="1:4">
      <c r="A57" s="290" t="s">
        <v>444</v>
      </c>
      <c r="B57" s="282"/>
      <c r="C57" s="283"/>
      <c r="D57" s="88" t="str">
        <f t="shared" si="5"/>
        <v/>
      </c>
    </row>
    <row r="58" spans="1:4">
      <c r="A58" s="290" t="s">
        <v>445</v>
      </c>
      <c r="B58" s="282"/>
      <c r="C58" s="303"/>
      <c r="D58" s="88" t="str">
        <f t="shared" si="5"/>
        <v/>
      </c>
    </row>
    <row r="59" spans="1:4">
      <c r="A59" s="290" t="s">
        <v>187</v>
      </c>
      <c r="B59" s="282"/>
      <c r="C59" s="283"/>
      <c r="D59" s="88" t="str">
        <f t="shared" si="5"/>
        <v/>
      </c>
    </row>
    <row r="60" spans="1:4">
      <c r="A60" s="290" t="s">
        <v>446</v>
      </c>
      <c r="B60" s="282"/>
      <c r="C60" s="283"/>
      <c r="D60" s="88" t="str">
        <f t="shared" si="5"/>
        <v/>
      </c>
    </row>
    <row r="61" spans="1:4">
      <c r="A61" s="290" t="s">
        <v>447</v>
      </c>
      <c r="B61" s="282"/>
      <c r="C61" s="303"/>
      <c r="D61" s="88" t="str">
        <f t="shared" si="5"/>
        <v/>
      </c>
    </row>
    <row r="62" spans="1:4">
      <c r="A62" s="290" t="s">
        <v>448</v>
      </c>
      <c r="B62" s="282"/>
      <c r="C62" s="283"/>
      <c r="D62" s="88" t="str">
        <f t="shared" si="5"/>
        <v/>
      </c>
    </row>
    <row r="63" spans="1:4">
      <c r="A63" s="290" t="s">
        <v>449</v>
      </c>
      <c r="B63" s="282"/>
      <c r="C63" s="283"/>
      <c r="D63" s="88" t="str">
        <f t="shared" si="5"/>
        <v/>
      </c>
    </row>
    <row r="64" spans="1:4">
      <c r="A64" s="293" t="s">
        <v>450</v>
      </c>
      <c r="B64" s="282"/>
      <c r="C64" s="303"/>
      <c r="D64" s="88" t="str">
        <f t="shared" si="5"/>
        <v/>
      </c>
    </row>
    <row r="65" spans="1:4">
      <c r="A65" s="299" t="s">
        <v>451</v>
      </c>
      <c r="B65" s="304"/>
      <c r="C65" s="305"/>
      <c r="D65" s="88" t="str">
        <f t="shared" si="5"/>
        <v/>
      </c>
    </row>
    <row r="66" spans="1:4">
      <c r="A66" s="299" t="s">
        <v>452</v>
      </c>
      <c r="B66" s="304"/>
      <c r="C66" s="305"/>
      <c r="D66" s="88" t="str">
        <f t="shared" si="5"/>
        <v/>
      </c>
    </row>
    <row r="67" spans="1:4">
      <c r="A67" s="299" t="s">
        <v>453</v>
      </c>
      <c r="B67" s="304"/>
      <c r="C67" s="305"/>
      <c r="D67" s="88" t="str">
        <f t="shared" si="5"/>
        <v/>
      </c>
    </row>
    <row r="68" spans="1:4">
      <c r="A68" s="299" t="s">
        <v>454</v>
      </c>
      <c r="B68" s="304"/>
      <c r="C68" s="305"/>
      <c r="D68" s="88" t="str">
        <f t="shared" si="5"/>
        <v/>
      </c>
    </row>
    <row r="69" spans="1:4" ht="27">
      <c r="A69" s="293" t="s">
        <v>455</v>
      </c>
      <c r="B69" s="282"/>
      <c r="C69" s="283"/>
      <c r="D69" s="88" t="str">
        <f t="shared" si="5"/>
        <v/>
      </c>
    </row>
    <row r="70" spans="1:4">
      <c r="A70" s="293" t="s">
        <v>456</v>
      </c>
      <c r="B70" s="282"/>
      <c r="C70" s="283"/>
      <c r="D70" s="88" t="str">
        <f t="shared" si="5"/>
        <v/>
      </c>
    </row>
    <row r="71" spans="1:4">
      <c r="A71" s="290" t="s">
        <v>457</v>
      </c>
      <c r="B71" s="282"/>
      <c r="C71" s="283"/>
      <c r="D71" s="88" t="str">
        <f t="shared" si="5"/>
        <v/>
      </c>
    </row>
    <row r="72" spans="1:4">
      <c r="A72" s="285" t="s">
        <v>458</v>
      </c>
      <c r="B72" s="33"/>
      <c r="C72" s="286">
        <f>SUM(C56:C71)</f>
        <v>0</v>
      </c>
      <c r="D72" s="286">
        <f>SUM(D56:D71)</f>
        <v>0</v>
      </c>
    </row>
    <row r="73" spans="1:4">
      <c r="A73" s="294" t="s">
        <v>459</v>
      </c>
      <c r="B73" s="288"/>
      <c r="C73" s="289"/>
      <c r="D73" s="280"/>
    </row>
    <row r="74" spans="1:4">
      <c r="A74" s="281" t="s">
        <v>460</v>
      </c>
      <c r="B74" s="282"/>
      <c r="C74" s="283"/>
      <c r="D74" s="88" t="str">
        <f t="shared" ref="D74" si="6">IF(C74&gt;0,C74/$B$3,"")</f>
        <v/>
      </c>
    </row>
    <row r="75" spans="1:4">
      <c r="A75" s="285" t="s">
        <v>461</v>
      </c>
      <c r="B75" s="33"/>
      <c r="C75" s="286">
        <f>SUM(C74)</f>
        <v>0</v>
      </c>
      <c r="D75" s="286">
        <f>SUM(D74)</f>
        <v>0</v>
      </c>
    </row>
    <row r="76" spans="1:4" ht="15.6">
      <c r="A76" s="306" t="s">
        <v>462</v>
      </c>
      <c r="B76" s="307"/>
      <c r="C76" s="308">
        <f>SUM(C72,C54,C47,C42,C38,C27,C9,C75)</f>
        <v>0</v>
      </c>
      <c r="D76" s="308">
        <f>SUM(D72,D54,D47,D42,D38,D27,D9,D75)</f>
        <v>0</v>
      </c>
    </row>
    <row r="81" spans="1:4" ht="15.6">
      <c r="A81" s="610" t="s">
        <v>463</v>
      </c>
      <c r="B81" s="603"/>
      <c r="C81" s="602" t="s">
        <v>394</v>
      </c>
      <c r="D81" s="603" t="s">
        <v>395</v>
      </c>
    </row>
    <row r="82" spans="1:4">
      <c r="A82" s="607" t="s">
        <v>464</v>
      </c>
      <c r="B82" s="609"/>
      <c r="C82" s="608"/>
      <c r="D82" s="609"/>
    </row>
    <row r="83" spans="1:4">
      <c r="A83" s="601" t="s">
        <v>465</v>
      </c>
      <c r="B83" s="611"/>
      <c r="C83" s="604"/>
      <c r="D83" s="88" t="str">
        <f t="shared" ref="D83:D96" si="7">IF(C83&gt;0,C83/$B$3,"")</f>
        <v/>
      </c>
    </row>
    <row r="84" spans="1:4">
      <c r="A84" s="601" t="s">
        <v>466</v>
      </c>
      <c r="B84" s="611"/>
      <c r="C84" s="604"/>
      <c r="D84" s="88" t="str">
        <f t="shared" si="7"/>
        <v/>
      </c>
    </row>
    <row r="85" spans="1:4">
      <c r="A85" s="598" t="s">
        <v>467</v>
      </c>
      <c r="B85" s="611"/>
      <c r="C85" s="606"/>
      <c r="D85" s="88" t="str">
        <f t="shared" si="7"/>
        <v/>
      </c>
    </row>
    <row r="86" spans="1:4">
      <c r="A86" s="599" t="s">
        <v>468</v>
      </c>
      <c r="B86" s="605"/>
      <c r="C86" s="605">
        <f>SUM(C83:C85)</f>
        <v>0</v>
      </c>
      <c r="D86" s="88" t="str">
        <f t="shared" si="7"/>
        <v/>
      </c>
    </row>
    <row r="87" spans="1:4">
      <c r="A87" s="607" t="s">
        <v>469</v>
      </c>
      <c r="B87" s="609"/>
      <c r="C87" s="608"/>
      <c r="D87" s="609"/>
    </row>
    <row r="88" spans="1:4">
      <c r="A88" s="598" t="s">
        <v>470</v>
      </c>
      <c r="B88" s="611"/>
      <c r="C88" s="604"/>
      <c r="D88" s="88" t="str">
        <f t="shared" si="7"/>
        <v/>
      </c>
    </row>
    <row r="89" spans="1:4">
      <c r="A89" s="598" t="s">
        <v>470</v>
      </c>
      <c r="B89" s="611"/>
      <c r="C89" s="604"/>
      <c r="D89" s="88" t="str">
        <f t="shared" si="7"/>
        <v/>
      </c>
    </row>
    <row r="90" spans="1:4">
      <c r="A90" s="598" t="s">
        <v>470</v>
      </c>
      <c r="B90" s="611"/>
      <c r="C90" s="604"/>
      <c r="D90" s="88" t="str">
        <f t="shared" si="7"/>
        <v/>
      </c>
    </row>
    <row r="91" spans="1:4">
      <c r="A91" s="599" t="s">
        <v>471</v>
      </c>
      <c r="B91" s="605"/>
      <c r="C91" s="605">
        <f>SUM(C88:C90)</f>
        <v>0</v>
      </c>
      <c r="D91" s="88" t="str">
        <f t="shared" si="7"/>
        <v/>
      </c>
    </row>
    <row r="92" spans="1:4">
      <c r="A92" s="607" t="s">
        <v>472</v>
      </c>
      <c r="B92" s="609"/>
      <c r="C92" s="608"/>
      <c r="D92" s="609"/>
    </row>
    <row r="93" spans="1:4">
      <c r="A93" s="600" t="s">
        <v>473</v>
      </c>
      <c r="B93" s="611"/>
      <c r="C93" s="604"/>
      <c r="D93" s="88" t="str">
        <f t="shared" si="7"/>
        <v/>
      </c>
    </row>
    <row r="94" spans="1:4">
      <c r="A94" s="600" t="s">
        <v>474</v>
      </c>
      <c r="B94" s="611"/>
      <c r="C94" s="604"/>
      <c r="D94" s="88" t="str">
        <f t="shared" si="7"/>
        <v/>
      </c>
    </row>
    <row r="95" spans="1:4">
      <c r="A95" s="601"/>
      <c r="B95" s="611"/>
      <c r="C95" s="612"/>
      <c r="D95" s="88" t="str">
        <f t="shared" si="7"/>
        <v/>
      </c>
    </row>
    <row r="96" spans="1:4">
      <c r="A96" s="599" t="s">
        <v>475</v>
      </c>
      <c r="B96" s="605"/>
      <c r="C96" s="605">
        <f>SUM(C93:C95)</f>
        <v>0</v>
      </c>
      <c r="D96" s="88" t="str">
        <f t="shared" si="7"/>
        <v/>
      </c>
    </row>
    <row r="97" spans="1:4">
      <c r="A97" s="599"/>
      <c r="B97" s="605"/>
      <c r="C97" s="605"/>
      <c r="D97" s="605"/>
    </row>
    <row r="98" spans="1:4" ht="15.6">
      <c r="A98" s="676" t="s">
        <v>476</v>
      </c>
      <c r="B98" s="677"/>
      <c r="C98" s="678"/>
      <c r="D98" s="679" t="str">
        <f>IF(C91&gt;0,'19 30 Year Pro Forma'!C27/'18 Operating Budget'!C91,"")</f>
        <v/>
      </c>
    </row>
    <row r="99" spans="1:4" ht="15.6">
      <c r="A99" s="613"/>
      <c r="B99" s="614"/>
      <c r="C99" s="615"/>
      <c r="D99" s="614"/>
    </row>
    <row r="100" spans="1:4" ht="31.5" customHeight="1">
      <c r="A100" s="804" t="s">
        <v>477</v>
      </c>
      <c r="B100" s="804"/>
      <c r="C100" s="804"/>
      <c r="D100" s="804"/>
    </row>
  </sheetData>
  <protectedRanges>
    <protectedRange password="DDF4" sqref="B1:B4 C7:C8 C11:C26 A26 C29:C37 C40:C41 C44:C46 C56:C71 C74" name="one_1"/>
  </protectedRanges>
  <mergeCells count="2">
    <mergeCell ref="B1:D1"/>
    <mergeCell ref="A100:D10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FCD2-F769-4060-BE75-B9DB6CA3F52C}">
  <dimension ref="A1:AF40"/>
  <sheetViews>
    <sheetView workbookViewId="0">
      <selection activeCell="C16" sqref="C16"/>
    </sheetView>
  </sheetViews>
  <sheetFormatPr defaultRowHeight="14.45"/>
  <cols>
    <col min="1" max="1" width="35.42578125" customWidth="1"/>
    <col min="2" max="2" width="14.140625" customWidth="1"/>
    <col min="3" max="3" width="13.42578125" bestFit="1" customWidth="1"/>
    <col min="4" max="4" width="10.85546875" customWidth="1"/>
    <col min="5" max="5" width="10.28515625" customWidth="1"/>
  </cols>
  <sheetData>
    <row r="1" spans="1:32" ht="15.6">
      <c r="A1" s="160" t="s">
        <v>478</v>
      </c>
      <c r="B1" s="309"/>
    </row>
    <row r="2" spans="1:32" ht="15" thickBot="1">
      <c r="A2" s="284"/>
      <c r="B2" s="284"/>
    </row>
    <row r="3" spans="1:32" ht="15" thickBot="1">
      <c r="A3" s="310" t="s">
        <v>247</v>
      </c>
      <c r="B3" s="805">
        <v>0</v>
      </c>
      <c r="C3" s="806"/>
      <c r="D3" s="806"/>
      <c r="E3" s="807"/>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row>
    <row r="4" spans="1:32" ht="15" thickBot="1">
      <c r="A4" s="312" t="s">
        <v>252</v>
      </c>
      <c r="B4" s="808">
        <v>0</v>
      </c>
      <c r="C4" s="806"/>
      <c r="D4" s="806"/>
      <c r="E4" s="807"/>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5" thickBot="1">
      <c r="A5" s="313" t="s">
        <v>253</v>
      </c>
      <c r="B5" s="805">
        <v>0</v>
      </c>
      <c r="C5" s="806"/>
      <c r="D5" s="806"/>
      <c r="E5" s="807"/>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c r="A6" s="311"/>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c r="AE6" s="311"/>
      <c r="AF6" s="311"/>
    </row>
    <row r="7" spans="1:32">
      <c r="A7" s="31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row>
    <row r="8" spans="1:32">
      <c r="A8" s="311"/>
      <c r="B8" s="311"/>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row>
    <row r="9" spans="1:32">
      <c r="A9" s="311"/>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row>
    <row r="10" spans="1:32">
      <c r="A10" s="314" t="s">
        <v>479</v>
      </c>
      <c r="B10" s="315"/>
      <c r="C10" s="316"/>
      <c r="D10" s="315">
        <f>C10+1</f>
        <v>1</v>
      </c>
      <c r="E10" s="315">
        <f t="shared" ref="E10:AF10" si="0">D10+1</f>
        <v>2</v>
      </c>
      <c r="F10" s="315">
        <f t="shared" si="0"/>
        <v>3</v>
      </c>
      <c r="G10" s="315">
        <f t="shared" si="0"/>
        <v>4</v>
      </c>
      <c r="H10" s="315">
        <f t="shared" si="0"/>
        <v>5</v>
      </c>
      <c r="I10" s="315">
        <f t="shared" si="0"/>
        <v>6</v>
      </c>
      <c r="J10" s="315">
        <f t="shared" si="0"/>
        <v>7</v>
      </c>
      <c r="K10" s="315">
        <f t="shared" si="0"/>
        <v>8</v>
      </c>
      <c r="L10" s="315">
        <f t="shared" si="0"/>
        <v>9</v>
      </c>
      <c r="M10" s="315">
        <f t="shared" si="0"/>
        <v>10</v>
      </c>
      <c r="N10" s="315">
        <f t="shared" si="0"/>
        <v>11</v>
      </c>
      <c r="O10" s="315">
        <f t="shared" si="0"/>
        <v>12</v>
      </c>
      <c r="P10" s="315">
        <f t="shared" si="0"/>
        <v>13</v>
      </c>
      <c r="Q10" s="315">
        <f t="shared" si="0"/>
        <v>14</v>
      </c>
      <c r="R10" s="315">
        <f t="shared" si="0"/>
        <v>15</v>
      </c>
      <c r="S10" s="315">
        <f t="shared" si="0"/>
        <v>16</v>
      </c>
      <c r="T10" s="315">
        <f t="shared" si="0"/>
        <v>17</v>
      </c>
      <c r="U10" s="315">
        <f t="shared" si="0"/>
        <v>18</v>
      </c>
      <c r="V10" s="315">
        <f t="shared" si="0"/>
        <v>19</v>
      </c>
      <c r="W10" s="315">
        <f t="shared" si="0"/>
        <v>20</v>
      </c>
      <c r="X10" s="315">
        <f t="shared" si="0"/>
        <v>21</v>
      </c>
      <c r="Y10" s="315">
        <f t="shared" si="0"/>
        <v>22</v>
      </c>
      <c r="Z10" s="315">
        <f t="shared" si="0"/>
        <v>23</v>
      </c>
      <c r="AA10" s="315">
        <f t="shared" si="0"/>
        <v>24</v>
      </c>
      <c r="AB10" s="315">
        <f t="shared" si="0"/>
        <v>25</v>
      </c>
      <c r="AC10" s="315">
        <f t="shared" si="0"/>
        <v>26</v>
      </c>
      <c r="AD10" s="315">
        <f t="shared" si="0"/>
        <v>27</v>
      </c>
      <c r="AE10" s="315">
        <f t="shared" si="0"/>
        <v>28</v>
      </c>
      <c r="AF10" s="315">
        <f t="shared" si="0"/>
        <v>29</v>
      </c>
    </row>
    <row r="11" spans="1:32">
      <c r="A11" s="317"/>
      <c r="B11" s="318" t="s">
        <v>480</v>
      </c>
      <c r="C11" s="319">
        <v>1</v>
      </c>
      <c r="D11" s="319">
        <f t="shared" ref="D11:AF11" si="1">C11+1</f>
        <v>2</v>
      </c>
      <c r="E11" s="319">
        <f t="shared" si="1"/>
        <v>3</v>
      </c>
      <c r="F11" s="319">
        <f t="shared" si="1"/>
        <v>4</v>
      </c>
      <c r="G11" s="319">
        <f t="shared" si="1"/>
        <v>5</v>
      </c>
      <c r="H11" s="319">
        <f t="shared" si="1"/>
        <v>6</v>
      </c>
      <c r="I11" s="319">
        <f t="shared" si="1"/>
        <v>7</v>
      </c>
      <c r="J11" s="319">
        <f t="shared" si="1"/>
        <v>8</v>
      </c>
      <c r="K11" s="319">
        <f t="shared" si="1"/>
        <v>9</v>
      </c>
      <c r="L11" s="319">
        <f t="shared" si="1"/>
        <v>10</v>
      </c>
      <c r="M11" s="319">
        <f t="shared" si="1"/>
        <v>11</v>
      </c>
      <c r="N11" s="319">
        <f t="shared" si="1"/>
        <v>12</v>
      </c>
      <c r="O11" s="319">
        <f t="shared" si="1"/>
        <v>13</v>
      </c>
      <c r="P11" s="319">
        <f t="shared" si="1"/>
        <v>14</v>
      </c>
      <c r="Q11" s="319">
        <f t="shared" si="1"/>
        <v>15</v>
      </c>
      <c r="R11" s="319">
        <f t="shared" si="1"/>
        <v>16</v>
      </c>
      <c r="S11" s="319">
        <f t="shared" si="1"/>
        <v>17</v>
      </c>
      <c r="T11" s="319">
        <f t="shared" si="1"/>
        <v>18</v>
      </c>
      <c r="U11" s="319">
        <f t="shared" si="1"/>
        <v>19</v>
      </c>
      <c r="V11" s="319">
        <f t="shared" si="1"/>
        <v>20</v>
      </c>
      <c r="W11" s="319">
        <f t="shared" si="1"/>
        <v>21</v>
      </c>
      <c r="X11" s="319">
        <f t="shared" si="1"/>
        <v>22</v>
      </c>
      <c r="Y11" s="319">
        <f t="shared" si="1"/>
        <v>23</v>
      </c>
      <c r="Z11" s="319">
        <f t="shared" si="1"/>
        <v>24</v>
      </c>
      <c r="AA11" s="319">
        <f t="shared" si="1"/>
        <v>25</v>
      </c>
      <c r="AB11" s="319">
        <f t="shared" si="1"/>
        <v>26</v>
      </c>
      <c r="AC11" s="319">
        <f t="shared" si="1"/>
        <v>27</v>
      </c>
      <c r="AD11" s="319">
        <f t="shared" si="1"/>
        <v>28</v>
      </c>
      <c r="AE11" s="319">
        <f t="shared" si="1"/>
        <v>29</v>
      </c>
      <c r="AF11" s="319">
        <f t="shared" si="1"/>
        <v>30</v>
      </c>
    </row>
    <row r="12" spans="1:32">
      <c r="A12" s="314" t="s">
        <v>481</v>
      </c>
      <c r="B12" s="320">
        <v>2.5000000000000001E-2</v>
      </c>
      <c r="C12" s="321">
        <f>'20 Aff Rents'!M45</f>
        <v>0</v>
      </c>
      <c r="D12" s="321">
        <f>$C$12*(1+$B$12)</f>
        <v>0</v>
      </c>
      <c r="E12" s="321">
        <f>D12*(1+$B$12)</f>
        <v>0</v>
      </c>
      <c r="F12" s="321">
        <f t="shared" ref="F12:AF12" si="2">E12*(1+$B$12)</f>
        <v>0</v>
      </c>
      <c r="G12" s="321">
        <f t="shared" si="2"/>
        <v>0</v>
      </c>
      <c r="H12" s="321">
        <f t="shared" si="2"/>
        <v>0</v>
      </c>
      <c r="I12" s="321">
        <f t="shared" si="2"/>
        <v>0</v>
      </c>
      <c r="J12" s="321">
        <f t="shared" si="2"/>
        <v>0</v>
      </c>
      <c r="K12" s="321">
        <f t="shared" si="2"/>
        <v>0</v>
      </c>
      <c r="L12" s="321">
        <f t="shared" si="2"/>
        <v>0</v>
      </c>
      <c r="M12" s="321">
        <f t="shared" si="2"/>
        <v>0</v>
      </c>
      <c r="N12" s="321">
        <f t="shared" si="2"/>
        <v>0</v>
      </c>
      <c r="O12" s="321">
        <f t="shared" si="2"/>
        <v>0</v>
      </c>
      <c r="P12" s="321">
        <f t="shared" si="2"/>
        <v>0</v>
      </c>
      <c r="Q12" s="321">
        <f t="shared" si="2"/>
        <v>0</v>
      </c>
      <c r="R12" s="321">
        <f t="shared" si="2"/>
        <v>0</v>
      </c>
      <c r="S12" s="321">
        <f t="shared" si="2"/>
        <v>0</v>
      </c>
      <c r="T12" s="321">
        <f t="shared" si="2"/>
        <v>0</v>
      </c>
      <c r="U12" s="321">
        <f t="shared" si="2"/>
        <v>0</v>
      </c>
      <c r="V12" s="321">
        <f t="shared" si="2"/>
        <v>0</v>
      </c>
      <c r="W12" s="321">
        <f t="shared" si="2"/>
        <v>0</v>
      </c>
      <c r="X12" s="321">
        <f t="shared" si="2"/>
        <v>0</v>
      </c>
      <c r="Y12" s="321">
        <f t="shared" si="2"/>
        <v>0</v>
      </c>
      <c r="Z12" s="321">
        <f t="shared" si="2"/>
        <v>0</v>
      </c>
      <c r="AA12" s="321">
        <f t="shared" si="2"/>
        <v>0</v>
      </c>
      <c r="AB12" s="321">
        <f t="shared" si="2"/>
        <v>0</v>
      </c>
      <c r="AC12" s="321">
        <f t="shared" si="2"/>
        <v>0</v>
      </c>
      <c r="AD12" s="321">
        <f t="shared" si="2"/>
        <v>0</v>
      </c>
      <c r="AE12" s="321">
        <f t="shared" si="2"/>
        <v>0</v>
      </c>
      <c r="AF12" s="321">
        <f t="shared" si="2"/>
        <v>0</v>
      </c>
    </row>
    <row r="13" spans="1:32">
      <c r="A13" s="322" t="s">
        <v>482</v>
      </c>
      <c r="B13" s="323">
        <v>2.5000000000000001E-2</v>
      </c>
      <c r="C13" s="324">
        <v>0</v>
      </c>
      <c r="D13" s="325">
        <f>$C$13*(1+$B$13)</f>
        <v>0</v>
      </c>
      <c r="E13" s="325">
        <f t="shared" ref="E13:AF13" si="3">$C$13*(1+$B$13)</f>
        <v>0</v>
      </c>
      <c r="F13" s="325">
        <f t="shared" si="3"/>
        <v>0</v>
      </c>
      <c r="G13" s="325">
        <f t="shared" si="3"/>
        <v>0</v>
      </c>
      <c r="H13" s="325">
        <f t="shared" si="3"/>
        <v>0</v>
      </c>
      <c r="I13" s="325">
        <f t="shared" si="3"/>
        <v>0</v>
      </c>
      <c r="J13" s="325">
        <f t="shared" si="3"/>
        <v>0</v>
      </c>
      <c r="K13" s="325">
        <f t="shared" si="3"/>
        <v>0</v>
      </c>
      <c r="L13" s="325">
        <f t="shared" si="3"/>
        <v>0</v>
      </c>
      <c r="M13" s="325">
        <f t="shared" si="3"/>
        <v>0</v>
      </c>
      <c r="N13" s="325">
        <f t="shared" si="3"/>
        <v>0</v>
      </c>
      <c r="O13" s="325">
        <f t="shared" si="3"/>
        <v>0</v>
      </c>
      <c r="P13" s="325">
        <f t="shared" si="3"/>
        <v>0</v>
      </c>
      <c r="Q13" s="325">
        <f t="shared" si="3"/>
        <v>0</v>
      </c>
      <c r="R13" s="325">
        <f t="shared" si="3"/>
        <v>0</v>
      </c>
      <c r="S13" s="325">
        <f t="shared" si="3"/>
        <v>0</v>
      </c>
      <c r="T13" s="325">
        <f t="shared" si="3"/>
        <v>0</v>
      </c>
      <c r="U13" s="325">
        <f t="shared" si="3"/>
        <v>0</v>
      </c>
      <c r="V13" s="325">
        <f t="shared" si="3"/>
        <v>0</v>
      </c>
      <c r="W13" s="325">
        <f t="shared" si="3"/>
        <v>0</v>
      </c>
      <c r="X13" s="325">
        <f t="shared" si="3"/>
        <v>0</v>
      </c>
      <c r="Y13" s="325">
        <f t="shared" si="3"/>
        <v>0</v>
      </c>
      <c r="Z13" s="325">
        <f t="shared" si="3"/>
        <v>0</v>
      </c>
      <c r="AA13" s="325">
        <f t="shared" si="3"/>
        <v>0</v>
      </c>
      <c r="AB13" s="325">
        <f t="shared" si="3"/>
        <v>0</v>
      </c>
      <c r="AC13" s="325">
        <f t="shared" si="3"/>
        <v>0</v>
      </c>
      <c r="AD13" s="325">
        <f t="shared" si="3"/>
        <v>0</v>
      </c>
      <c r="AE13" s="325">
        <f t="shared" si="3"/>
        <v>0</v>
      </c>
      <c r="AF13" s="325">
        <f t="shared" si="3"/>
        <v>0</v>
      </c>
    </row>
    <row r="14" spans="1:32">
      <c r="A14" s="326" t="s">
        <v>483</v>
      </c>
      <c r="B14" s="327"/>
      <c r="C14" s="324">
        <v>0</v>
      </c>
      <c r="D14" s="325">
        <f>$C$14*(1+$B$14)</f>
        <v>0</v>
      </c>
      <c r="E14" s="321">
        <f>D14*(1+$B$14)</f>
        <v>0</v>
      </c>
      <c r="F14" s="321">
        <f t="shared" ref="F14:AF14" si="4">E14*(1+$B$14)</f>
        <v>0</v>
      </c>
      <c r="G14" s="321">
        <f t="shared" si="4"/>
        <v>0</v>
      </c>
      <c r="H14" s="321">
        <f t="shared" si="4"/>
        <v>0</v>
      </c>
      <c r="I14" s="321">
        <f t="shared" si="4"/>
        <v>0</v>
      </c>
      <c r="J14" s="321">
        <f t="shared" si="4"/>
        <v>0</v>
      </c>
      <c r="K14" s="321">
        <f t="shared" si="4"/>
        <v>0</v>
      </c>
      <c r="L14" s="321">
        <f t="shared" si="4"/>
        <v>0</v>
      </c>
      <c r="M14" s="321">
        <f t="shared" si="4"/>
        <v>0</v>
      </c>
      <c r="N14" s="321">
        <f t="shared" si="4"/>
        <v>0</v>
      </c>
      <c r="O14" s="321">
        <f t="shared" si="4"/>
        <v>0</v>
      </c>
      <c r="P14" s="321">
        <f t="shared" si="4"/>
        <v>0</v>
      </c>
      <c r="Q14" s="321">
        <f t="shared" si="4"/>
        <v>0</v>
      </c>
      <c r="R14" s="321">
        <f t="shared" si="4"/>
        <v>0</v>
      </c>
      <c r="S14" s="321">
        <f t="shared" si="4"/>
        <v>0</v>
      </c>
      <c r="T14" s="321">
        <f t="shared" si="4"/>
        <v>0</v>
      </c>
      <c r="U14" s="321">
        <f t="shared" si="4"/>
        <v>0</v>
      </c>
      <c r="V14" s="321">
        <f t="shared" si="4"/>
        <v>0</v>
      </c>
      <c r="W14" s="321">
        <f t="shared" si="4"/>
        <v>0</v>
      </c>
      <c r="X14" s="321">
        <f t="shared" si="4"/>
        <v>0</v>
      </c>
      <c r="Y14" s="321">
        <f t="shared" si="4"/>
        <v>0</v>
      </c>
      <c r="Z14" s="321">
        <f t="shared" si="4"/>
        <v>0</v>
      </c>
      <c r="AA14" s="321">
        <f t="shared" si="4"/>
        <v>0</v>
      </c>
      <c r="AB14" s="321">
        <f t="shared" si="4"/>
        <v>0</v>
      </c>
      <c r="AC14" s="321">
        <f t="shared" si="4"/>
        <v>0</v>
      </c>
      <c r="AD14" s="321">
        <f t="shared" si="4"/>
        <v>0</v>
      </c>
      <c r="AE14" s="321">
        <f t="shared" si="4"/>
        <v>0</v>
      </c>
      <c r="AF14" s="321">
        <f t="shared" si="4"/>
        <v>0</v>
      </c>
    </row>
    <row r="15" spans="1:32">
      <c r="A15" s="326" t="s">
        <v>63</v>
      </c>
      <c r="B15" s="327"/>
      <c r="C15" s="324"/>
      <c r="D15" s="325">
        <f>$C$15*(1+$B$15)</f>
        <v>0</v>
      </c>
      <c r="E15" s="321">
        <f>D15*(1+$B$15)</f>
        <v>0</v>
      </c>
      <c r="F15" s="321">
        <f t="shared" ref="F15:AF15" si="5">E15*(1+$B$15)</f>
        <v>0</v>
      </c>
      <c r="G15" s="321">
        <f t="shared" si="5"/>
        <v>0</v>
      </c>
      <c r="H15" s="321">
        <f t="shared" si="5"/>
        <v>0</v>
      </c>
      <c r="I15" s="321">
        <f t="shared" si="5"/>
        <v>0</v>
      </c>
      <c r="J15" s="321">
        <f t="shared" si="5"/>
        <v>0</v>
      </c>
      <c r="K15" s="321">
        <f t="shared" si="5"/>
        <v>0</v>
      </c>
      <c r="L15" s="321">
        <f t="shared" si="5"/>
        <v>0</v>
      </c>
      <c r="M15" s="321">
        <f t="shared" si="5"/>
        <v>0</v>
      </c>
      <c r="N15" s="321">
        <f t="shared" si="5"/>
        <v>0</v>
      </c>
      <c r="O15" s="321">
        <f t="shared" si="5"/>
        <v>0</v>
      </c>
      <c r="P15" s="321">
        <f t="shared" si="5"/>
        <v>0</v>
      </c>
      <c r="Q15" s="321">
        <f t="shared" si="5"/>
        <v>0</v>
      </c>
      <c r="R15" s="321">
        <f t="shared" si="5"/>
        <v>0</v>
      </c>
      <c r="S15" s="321">
        <f t="shared" si="5"/>
        <v>0</v>
      </c>
      <c r="T15" s="321">
        <f t="shared" si="5"/>
        <v>0</v>
      </c>
      <c r="U15" s="321">
        <f t="shared" si="5"/>
        <v>0</v>
      </c>
      <c r="V15" s="321">
        <f t="shared" si="5"/>
        <v>0</v>
      </c>
      <c r="W15" s="321">
        <f t="shared" si="5"/>
        <v>0</v>
      </c>
      <c r="X15" s="321">
        <f t="shared" si="5"/>
        <v>0</v>
      </c>
      <c r="Y15" s="321">
        <f t="shared" si="5"/>
        <v>0</v>
      </c>
      <c r="Z15" s="321">
        <f t="shared" si="5"/>
        <v>0</v>
      </c>
      <c r="AA15" s="321">
        <f t="shared" si="5"/>
        <v>0</v>
      </c>
      <c r="AB15" s="321">
        <f t="shared" si="5"/>
        <v>0</v>
      </c>
      <c r="AC15" s="321">
        <f t="shared" si="5"/>
        <v>0</v>
      </c>
      <c r="AD15" s="321">
        <f t="shared" si="5"/>
        <v>0</v>
      </c>
      <c r="AE15" s="321">
        <f t="shared" si="5"/>
        <v>0</v>
      </c>
      <c r="AF15" s="321">
        <f t="shared" si="5"/>
        <v>0</v>
      </c>
    </row>
    <row r="16" spans="1:32">
      <c r="A16" s="326" t="s">
        <v>484</v>
      </c>
      <c r="B16" s="327"/>
      <c r="C16" s="324">
        <v>0</v>
      </c>
      <c r="D16" s="325">
        <f>$C$16*(1+$B$16)</f>
        <v>0</v>
      </c>
      <c r="E16" s="321">
        <f>D16*(1+$B$16)</f>
        <v>0</v>
      </c>
      <c r="F16" s="321">
        <f t="shared" ref="F16:AF16" si="6">E16*(1+$B$16)</f>
        <v>0</v>
      </c>
      <c r="G16" s="321">
        <f t="shared" si="6"/>
        <v>0</v>
      </c>
      <c r="H16" s="321">
        <f t="shared" si="6"/>
        <v>0</v>
      </c>
      <c r="I16" s="321">
        <f t="shared" si="6"/>
        <v>0</v>
      </c>
      <c r="J16" s="321">
        <f t="shared" si="6"/>
        <v>0</v>
      </c>
      <c r="K16" s="321">
        <f t="shared" si="6"/>
        <v>0</v>
      </c>
      <c r="L16" s="321">
        <f t="shared" si="6"/>
        <v>0</v>
      </c>
      <c r="M16" s="321">
        <f t="shared" si="6"/>
        <v>0</v>
      </c>
      <c r="N16" s="321">
        <f t="shared" si="6"/>
        <v>0</v>
      </c>
      <c r="O16" s="321">
        <f t="shared" si="6"/>
        <v>0</v>
      </c>
      <c r="P16" s="321">
        <f t="shared" si="6"/>
        <v>0</v>
      </c>
      <c r="Q16" s="321">
        <f t="shared" si="6"/>
        <v>0</v>
      </c>
      <c r="R16" s="321">
        <f t="shared" si="6"/>
        <v>0</v>
      </c>
      <c r="S16" s="321">
        <f t="shared" si="6"/>
        <v>0</v>
      </c>
      <c r="T16" s="321">
        <f t="shared" si="6"/>
        <v>0</v>
      </c>
      <c r="U16" s="321">
        <f t="shared" si="6"/>
        <v>0</v>
      </c>
      <c r="V16" s="321">
        <f t="shared" si="6"/>
        <v>0</v>
      </c>
      <c r="W16" s="321">
        <f t="shared" si="6"/>
        <v>0</v>
      </c>
      <c r="X16" s="321">
        <f t="shared" si="6"/>
        <v>0</v>
      </c>
      <c r="Y16" s="321">
        <f t="shared" si="6"/>
        <v>0</v>
      </c>
      <c r="Z16" s="321">
        <f t="shared" si="6"/>
        <v>0</v>
      </c>
      <c r="AA16" s="321">
        <f t="shared" si="6"/>
        <v>0</v>
      </c>
      <c r="AB16" s="321">
        <f t="shared" si="6"/>
        <v>0</v>
      </c>
      <c r="AC16" s="321">
        <f t="shared" si="6"/>
        <v>0</v>
      </c>
      <c r="AD16" s="321">
        <f t="shared" si="6"/>
        <v>0</v>
      </c>
      <c r="AE16" s="321">
        <f t="shared" si="6"/>
        <v>0</v>
      </c>
      <c r="AF16" s="321">
        <f t="shared" si="6"/>
        <v>0</v>
      </c>
    </row>
    <row r="17" spans="1:32">
      <c r="A17" s="328" t="s">
        <v>485</v>
      </c>
      <c r="B17" s="329"/>
      <c r="C17" s="330">
        <f>SUM(C12:C16)</f>
        <v>0</v>
      </c>
      <c r="D17" s="330">
        <f t="shared" ref="D17:AF17" si="7">SUM(D12:D16)</f>
        <v>0</v>
      </c>
      <c r="E17" s="330">
        <f t="shared" si="7"/>
        <v>0</v>
      </c>
      <c r="F17" s="330">
        <f t="shared" si="7"/>
        <v>0</v>
      </c>
      <c r="G17" s="330">
        <f t="shared" si="7"/>
        <v>0</v>
      </c>
      <c r="H17" s="330">
        <f t="shared" si="7"/>
        <v>0</v>
      </c>
      <c r="I17" s="330">
        <f t="shared" si="7"/>
        <v>0</v>
      </c>
      <c r="J17" s="330">
        <f t="shared" si="7"/>
        <v>0</v>
      </c>
      <c r="K17" s="330">
        <f t="shared" si="7"/>
        <v>0</v>
      </c>
      <c r="L17" s="330">
        <f t="shared" si="7"/>
        <v>0</v>
      </c>
      <c r="M17" s="330">
        <f t="shared" si="7"/>
        <v>0</v>
      </c>
      <c r="N17" s="330">
        <f t="shared" si="7"/>
        <v>0</v>
      </c>
      <c r="O17" s="330">
        <f t="shared" si="7"/>
        <v>0</v>
      </c>
      <c r="P17" s="330">
        <f t="shared" si="7"/>
        <v>0</v>
      </c>
      <c r="Q17" s="330">
        <f t="shared" si="7"/>
        <v>0</v>
      </c>
      <c r="R17" s="330">
        <f t="shared" si="7"/>
        <v>0</v>
      </c>
      <c r="S17" s="330">
        <f t="shared" si="7"/>
        <v>0</v>
      </c>
      <c r="T17" s="330">
        <f t="shared" si="7"/>
        <v>0</v>
      </c>
      <c r="U17" s="330">
        <f t="shared" si="7"/>
        <v>0</v>
      </c>
      <c r="V17" s="330">
        <f t="shared" si="7"/>
        <v>0</v>
      </c>
      <c r="W17" s="330">
        <f t="shared" si="7"/>
        <v>0</v>
      </c>
      <c r="X17" s="330">
        <f t="shared" si="7"/>
        <v>0</v>
      </c>
      <c r="Y17" s="330">
        <f t="shared" si="7"/>
        <v>0</v>
      </c>
      <c r="Z17" s="330">
        <f t="shared" si="7"/>
        <v>0</v>
      </c>
      <c r="AA17" s="330">
        <f t="shared" si="7"/>
        <v>0</v>
      </c>
      <c r="AB17" s="330">
        <f t="shared" si="7"/>
        <v>0</v>
      </c>
      <c r="AC17" s="330">
        <f t="shared" si="7"/>
        <v>0</v>
      </c>
      <c r="AD17" s="330">
        <f t="shared" si="7"/>
        <v>0</v>
      </c>
      <c r="AE17" s="330">
        <f t="shared" si="7"/>
        <v>0</v>
      </c>
      <c r="AF17" s="330">
        <f t="shared" si="7"/>
        <v>0</v>
      </c>
    </row>
    <row r="18" spans="1:32">
      <c r="A18" s="314"/>
      <c r="B18" s="329"/>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row>
    <row r="19" spans="1:32">
      <c r="A19" s="332" t="s">
        <v>486</v>
      </c>
      <c r="B19" s="327">
        <v>0.05</v>
      </c>
      <c r="C19" s="330">
        <f>C12*$B$19</f>
        <v>0</v>
      </c>
      <c r="D19" s="330">
        <f t="shared" ref="D19:AF19" si="8">D12*$B$19</f>
        <v>0</v>
      </c>
      <c r="E19" s="330">
        <f t="shared" si="8"/>
        <v>0</v>
      </c>
      <c r="F19" s="330">
        <f t="shared" si="8"/>
        <v>0</v>
      </c>
      <c r="G19" s="330">
        <f t="shared" si="8"/>
        <v>0</v>
      </c>
      <c r="H19" s="330">
        <f t="shared" si="8"/>
        <v>0</v>
      </c>
      <c r="I19" s="330">
        <f t="shared" si="8"/>
        <v>0</v>
      </c>
      <c r="J19" s="330">
        <f t="shared" si="8"/>
        <v>0</v>
      </c>
      <c r="K19" s="330">
        <f t="shared" si="8"/>
        <v>0</v>
      </c>
      <c r="L19" s="330">
        <f t="shared" si="8"/>
        <v>0</v>
      </c>
      <c r="M19" s="330">
        <f t="shared" si="8"/>
        <v>0</v>
      </c>
      <c r="N19" s="330">
        <f t="shared" si="8"/>
        <v>0</v>
      </c>
      <c r="O19" s="330">
        <f t="shared" si="8"/>
        <v>0</v>
      </c>
      <c r="P19" s="330">
        <f t="shared" si="8"/>
        <v>0</v>
      </c>
      <c r="Q19" s="330">
        <f t="shared" si="8"/>
        <v>0</v>
      </c>
      <c r="R19" s="330">
        <f t="shared" si="8"/>
        <v>0</v>
      </c>
      <c r="S19" s="330">
        <f t="shared" si="8"/>
        <v>0</v>
      </c>
      <c r="T19" s="330">
        <f t="shared" si="8"/>
        <v>0</v>
      </c>
      <c r="U19" s="330">
        <f t="shared" si="8"/>
        <v>0</v>
      </c>
      <c r="V19" s="330">
        <f t="shared" si="8"/>
        <v>0</v>
      </c>
      <c r="W19" s="330">
        <f t="shared" si="8"/>
        <v>0</v>
      </c>
      <c r="X19" s="330">
        <f t="shared" si="8"/>
        <v>0</v>
      </c>
      <c r="Y19" s="330">
        <f t="shared" si="8"/>
        <v>0</v>
      </c>
      <c r="Z19" s="330">
        <f t="shared" si="8"/>
        <v>0</v>
      </c>
      <c r="AA19" s="330">
        <f t="shared" si="8"/>
        <v>0</v>
      </c>
      <c r="AB19" s="330">
        <f t="shared" si="8"/>
        <v>0</v>
      </c>
      <c r="AC19" s="330">
        <f t="shared" si="8"/>
        <v>0</v>
      </c>
      <c r="AD19" s="330">
        <f t="shared" si="8"/>
        <v>0</v>
      </c>
      <c r="AE19" s="330">
        <f t="shared" si="8"/>
        <v>0</v>
      </c>
      <c r="AF19" s="330">
        <f t="shared" si="8"/>
        <v>0</v>
      </c>
    </row>
    <row r="20" spans="1:32">
      <c r="A20" s="314"/>
      <c r="B20" s="329"/>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row>
    <row r="21" spans="1:32">
      <c r="A21" s="328" t="s">
        <v>487</v>
      </c>
      <c r="B21" s="329"/>
      <c r="C21" s="330">
        <f>C17-C19</f>
        <v>0</v>
      </c>
      <c r="D21" s="330">
        <f t="shared" ref="D21:AF21" si="9">D17-D19</f>
        <v>0</v>
      </c>
      <c r="E21" s="330">
        <f t="shared" si="9"/>
        <v>0</v>
      </c>
      <c r="F21" s="330">
        <f t="shared" si="9"/>
        <v>0</v>
      </c>
      <c r="G21" s="330">
        <f t="shared" si="9"/>
        <v>0</v>
      </c>
      <c r="H21" s="330">
        <f t="shared" si="9"/>
        <v>0</v>
      </c>
      <c r="I21" s="330">
        <f t="shared" si="9"/>
        <v>0</v>
      </c>
      <c r="J21" s="330">
        <f t="shared" si="9"/>
        <v>0</v>
      </c>
      <c r="K21" s="330">
        <f t="shared" si="9"/>
        <v>0</v>
      </c>
      <c r="L21" s="330">
        <f t="shared" si="9"/>
        <v>0</v>
      </c>
      <c r="M21" s="330">
        <f t="shared" si="9"/>
        <v>0</v>
      </c>
      <c r="N21" s="330">
        <f t="shared" si="9"/>
        <v>0</v>
      </c>
      <c r="O21" s="330">
        <f t="shared" si="9"/>
        <v>0</v>
      </c>
      <c r="P21" s="330">
        <f t="shared" si="9"/>
        <v>0</v>
      </c>
      <c r="Q21" s="330">
        <f t="shared" si="9"/>
        <v>0</v>
      </c>
      <c r="R21" s="330">
        <f t="shared" si="9"/>
        <v>0</v>
      </c>
      <c r="S21" s="330">
        <f t="shared" si="9"/>
        <v>0</v>
      </c>
      <c r="T21" s="330">
        <f t="shared" si="9"/>
        <v>0</v>
      </c>
      <c r="U21" s="330">
        <f t="shared" si="9"/>
        <v>0</v>
      </c>
      <c r="V21" s="330">
        <f t="shared" si="9"/>
        <v>0</v>
      </c>
      <c r="W21" s="330">
        <f t="shared" si="9"/>
        <v>0</v>
      </c>
      <c r="X21" s="330">
        <f t="shared" si="9"/>
        <v>0</v>
      </c>
      <c r="Y21" s="330">
        <f t="shared" si="9"/>
        <v>0</v>
      </c>
      <c r="Z21" s="330">
        <f t="shared" si="9"/>
        <v>0</v>
      </c>
      <c r="AA21" s="330">
        <f t="shared" si="9"/>
        <v>0</v>
      </c>
      <c r="AB21" s="330">
        <f t="shared" si="9"/>
        <v>0</v>
      </c>
      <c r="AC21" s="330">
        <f t="shared" si="9"/>
        <v>0</v>
      </c>
      <c r="AD21" s="330">
        <f t="shared" si="9"/>
        <v>0</v>
      </c>
      <c r="AE21" s="330">
        <f t="shared" si="9"/>
        <v>0</v>
      </c>
      <c r="AF21" s="330">
        <f t="shared" si="9"/>
        <v>0</v>
      </c>
    </row>
    <row r="22" spans="1:32">
      <c r="A22" s="314"/>
      <c r="B22" s="329"/>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row>
    <row r="23" spans="1:32">
      <c r="A23" s="322" t="s">
        <v>393</v>
      </c>
      <c r="B23" s="329">
        <v>3.5000000000000003E-2</v>
      </c>
      <c r="C23" s="330">
        <f>'18 Operating Budget'!C76</f>
        <v>0</v>
      </c>
      <c r="D23" s="330">
        <f>C23*(1+$B$23)</f>
        <v>0</v>
      </c>
      <c r="E23" s="330">
        <f t="shared" ref="E23:AF23" si="10">D23*(1+$B$23)</f>
        <v>0</v>
      </c>
      <c r="F23" s="330">
        <f t="shared" si="10"/>
        <v>0</v>
      </c>
      <c r="G23" s="330">
        <f t="shared" si="10"/>
        <v>0</v>
      </c>
      <c r="H23" s="330">
        <f t="shared" si="10"/>
        <v>0</v>
      </c>
      <c r="I23" s="330">
        <f t="shared" si="10"/>
        <v>0</v>
      </c>
      <c r="J23" s="330">
        <f t="shared" si="10"/>
        <v>0</v>
      </c>
      <c r="K23" s="330">
        <f t="shared" si="10"/>
        <v>0</v>
      </c>
      <c r="L23" s="330">
        <f t="shared" si="10"/>
        <v>0</v>
      </c>
      <c r="M23" s="330">
        <f t="shared" si="10"/>
        <v>0</v>
      </c>
      <c r="N23" s="330">
        <f t="shared" si="10"/>
        <v>0</v>
      </c>
      <c r="O23" s="330">
        <f t="shared" si="10"/>
        <v>0</v>
      </c>
      <c r="P23" s="330">
        <f t="shared" si="10"/>
        <v>0</v>
      </c>
      <c r="Q23" s="330">
        <f t="shared" si="10"/>
        <v>0</v>
      </c>
      <c r="R23" s="330">
        <f t="shared" si="10"/>
        <v>0</v>
      </c>
      <c r="S23" s="330">
        <f t="shared" si="10"/>
        <v>0</v>
      </c>
      <c r="T23" s="330">
        <f t="shared" si="10"/>
        <v>0</v>
      </c>
      <c r="U23" s="330">
        <f t="shared" si="10"/>
        <v>0</v>
      </c>
      <c r="V23" s="330">
        <f t="shared" si="10"/>
        <v>0</v>
      </c>
      <c r="W23" s="330">
        <f t="shared" si="10"/>
        <v>0</v>
      </c>
      <c r="X23" s="330">
        <f t="shared" si="10"/>
        <v>0</v>
      </c>
      <c r="Y23" s="330">
        <f t="shared" si="10"/>
        <v>0</v>
      </c>
      <c r="Z23" s="330">
        <f t="shared" si="10"/>
        <v>0</v>
      </c>
      <c r="AA23" s="330">
        <f t="shared" si="10"/>
        <v>0</v>
      </c>
      <c r="AB23" s="330">
        <f t="shared" si="10"/>
        <v>0</v>
      </c>
      <c r="AC23" s="330">
        <f t="shared" si="10"/>
        <v>0</v>
      </c>
      <c r="AD23" s="330">
        <f t="shared" si="10"/>
        <v>0</v>
      </c>
      <c r="AE23" s="330">
        <f t="shared" si="10"/>
        <v>0</v>
      </c>
      <c r="AF23" s="330">
        <f t="shared" si="10"/>
        <v>0</v>
      </c>
    </row>
    <row r="24" spans="1:32" ht="42">
      <c r="A24" s="342" t="s">
        <v>488</v>
      </c>
      <c r="B24" s="333">
        <v>0.02</v>
      </c>
      <c r="C24" s="324">
        <v>0</v>
      </c>
      <c r="D24" s="325">
        <f>$C$24*(1+$B$24)</f>
        <v>0</v>
      </c>
      <c r="E24" s="321">
        <f>D24*(1+$B$24)</f>
        <v>0</v>
      </c>
      <c r="F24" s="321">
        <f>E24*(1+$B$24)</f>
        <v>0</v>
      </c>
      <c r="G24" s="321">
        <f t="shared" ref="G24:AF24" si="11">F24*(1+$B$24)</f>
        <v>0</v>
      </c>
      <c r="H24" s="321">
        <f t="shared" si="11"/>
        <v>0</v>
      </c>
      <c r="I24" s="321">
        <f t="shared" si="11"/>
        <v>0</v>
      </c>
      <c r="J24" s="321">
        <f t="shared" si="11"/>
        <v>0</v>
      </c>
      <c r="K24" s="321">
        <f t="shared" si="11"/>
        <v>0</v>
      </c>
      <c r="L24" s="321">
        <f t="shared" si="11"/>
        <v>0</v>
      </c>
      <c r="M24" s="321">
        <f t="shared" si="11"/>
        <v>0</v>
      </c>
      <c r="N24" s="321">
        <f t="shared" si="11"/>
        <v>0</v>
      </c>
      <c r="O24" s="321">
        <f t="shared" si="11"/>
        <v>0</v>
      </c>
      <c r="P24" s="321">
        <f t="shared" si="11"/>
        <v>0</v>
      </c>
      <c r="Q24" s="321">
        <f t="shared" si="11"/>
        <v>0</v>
      </c>
      <c r="R24" s="321">
        <f t="shared" si="11"/>
        <v>0</v>
      </c>
      <c r="S24" s="321">
        <f t="shared" si="11"/>
        <v>0</v>
      </c>
      <c r="T24" s="321">
        <f t="shared" si="11"/>
        <v>0</v>
      </c>
      <c r="U24" s="321">
        <f t="shared" si="11"/>
        <v>0</v>
      </c>
      <c r="V24" s="321">
        <f t="shared" si="11"/>
        <v>0</v>
      </c>
      <c r="W24" s="321">
        <f t="shared" si="11"/>
        <v>0</v>
      </c>
      <c r="X24" s="321">
        <f t="shared" si="11"/>
        <v>0</v>
      </c>
      <c r="Y24" s="321">
        <f t="shared" si="11"/>
        <v>0</v>
      </c>
      <c r="Z24" s="321">
        <f t="shared" si="11"/>
        <v>0</v>
      </c>
      <c r="AA24" s="321">
        <f t="shared" si="11"/>
        <v>0</v>
      </c>
      <c r="AB24" s="321">
        <f t="shared" si="11"/>
        <v>0</v>
      </c>
      <c r="AC24" s="321">
        <f t="shared" si="11"/>
        <v>0</v>
      </c>
      <c r="AD24" s="321">
        <f t="shared" si="11"/>
        <v>0</v>
      </c>
      <c r="AE24" s="321">
        <f t="shared" si="11"/>
        <v>0</v>
      </c>
      <c r="AF24" s="321">
        <f t="shared" si="11"/>
        <v>0</v>
      </c>
    </row>
    <row r="25" spans="1:32">
      <c r="A25" s="326" t="s">
        <v>484</v>
      </c>
      <c r="B25" s="333"/>
      <c r="C25" s="324">
        <v>0</v>
      </c>
      <c r="D25" s="325">
        <f>$C$25*(1+$B$25)</f>
        <v>0</v>
      </c>
      <c r="E25" s="321">
        <f>D25*(1+$B$25)</f>
        <v>0</v>
      </c>
      <c r="F25" s="321">
        <f t="shared" ref="F25:AF25" si="12">E25*(1+$B$25)</f>
        <v>0</v>
      </c>
      <c r="G25" s="321">
        <f t="shared" si="12"/>
        <v>0</v>
      </c>
      <c r="H25" s="321">
        <f t="shared" si="12"/>
        <v>0</v>
      </c>
      <c r="I25" s="321">
        <f t="shared" si="12"/>
        <v>0</v>
      </c>
      <c r="J25" s="321">
        <f t="shared" si="12"/>
        <v>0</v>
      </c>
      <c r="K25" s="321">
        <f t="shared" si="12"/>
        <v>0</v>
      </c>
      <c r="L25" s="321">
        <f t="shared" si="12"/>
        <v>0</v>
      </c>
      <c r="M25" s="321">
        <f t="shared" si="12"/>
        <v>0</v>
      </c>
      <c r="N25" s="321">
        <f t="shared" si="12"/>
        <v>0</v>
      </c>
      <c r="O25" s="321">
        <f t="shared" si="12"/>
        <v>0</v>
      </c>
      <c r="P25" s="321">
        <f t="shared" si="12"/>
        <v>0</v>
      </c>
      <c r="Q25" s="321">
        <f t="shared" si="12"/>
        <v>0</v>
      </c>
      <c r="R25" s="321">
        <f t="shared" si="12"/>
        <v>0</v>
      </c>
      <c r="S25" s="321">
        <f t="shared" si="12"/>
        <v>0</v>
      </c>
      <c r="T25" s="321">
        <f t="shared" si="12"/>
        <v>0</v>
      </c>
      <c r="U25" s="321">
        <f t="shared" si="12"/>
        <v>0</v>
      </c>
      <c r="V25" s="321">
        <f t="shared" si="12"/>
        <v>0</v>
      </c>
      <c r="W25" s="321">
        <f t="shared" si="12"/>
        <v>0</v>
      </c>
      <c r="X25" s="321">
        <f t="shared" si="12"/>
        <v>0</v>
      </c>
      <c r="Y25" s="321">
        <f t="shared" si="12"/>
        <v>0</v>
      </c>
      <c r="Z25" s="321">
        <f t="shared" si="12"/>
        <v>0</v>
      </c>
      <c r="AA25" s="321">
        <f t="shared" si="12"/>
        <v>0</v>
      </c>
      <c r="AB25" s="321">
        <f t="shared" si="12"/>
        <v>0</v>
      </c>
      <c r="AC25" s="321">
        <f t="shared" si="12"/>
        <v>0</v>
      </c>
      <c r="AD25" s="321">
        <f t="shared" si="12"/>
        <v>0</v>
      </c>
      <c r="AE25" s="321">
        <f t="shared" si="12"/>
        <v>0</v>
      </c>
      <c r="AF25" s="321">
        <f t="shared" si="12"/>
        <v>0</v>
      </c>
    </row>
    <row r="26" spans="1:32">
      <c r="A26" s="326" t="s">
        <v>484</v>
      </c>
      <c r="B26" s="333"/>
      <c r="C26" s="324">
        <v>0</v>
      </c>
      <c r="D26" s="325">
        <f>$C$26*(1+$B$26)</f>
        <v>0</v>
      </c>
      <c r="E26" s="321">
        <f>D26*(1+$B$26)</f>
        <v>0</v>
      </c>
      <c r="F26" s="321">
        <f t="shared" ref="F26:AF26" si="13">E26*(1+$B$26)</f>
        <v>0</v>
      </c>
      <c r="G26" s="321">
        <f t="shared" si="13"/>
        <v>0</v>
      </c>
      <c r="H26" s="321">
        <f t="shared" si="13"/>
        <v>0</v>
      </c>
      <c r="I26" s="321">
        <f t="shared" si="13"/>
        <v>0</v>
      </c>
      <c r="J26" s="321">
        <f t="shared" si="13"/>
        <v>0</v>
      </c>
      <c r="K26" s="321">
        <f t="shared" si="13"/>
        <v>0</v>
      </c>
      <c r="L26" s="321">
        <f t="shared" si="13"/>
        <v>0</v>
      </c>
      <c r="M26" s="321">
        <f t="shared" si="13"/>
        <v>0</v>
      </c>
      <c r="N26" s="321">
        <f t="shared" si="13"/>
        <v>0</v>
      </c>
      <c r="O26" s="321">
        <f t="shared" si="13"/>
        <v>0</v>
      </c>
      <c r="P26" s="321">
        <f t="shared" si="13"/>
        <v>0</v>
      </c>
      <c r="Q26" s="321">
        <f t="shared" si="13"/>
        <v>0</v>
      </c>
      <c r="R26" s="321">
        <f t="shared" si="13"/>
        <v>0</v>
      </c>
      <c r="S26" s="321">
        <f t="shared" si="13"/>
        <v>0</v>
      </c>
      <c r="T26" s="321">
        <f t="shared" si="13"/>
        <v>0</v>
      </c>
      <c r="U26" s="321">
        <f t="shared" si="13"/>
        <v>0</v>
      </c>
      <c r="V26" s="321">
        <f t="shared" si="13"/>
        <v>0</v>
      </c>
      <c r="W26" s="321">
        <f t="shared" si="13"/>
        <v>0</v>
      </c>
      <c r="X26" s="321">
        <f t="shared" si="13"/>
        <v>0</v>
      </c>
      <c r="Y26" s="321">
        <f t="shared" si="13"/>
        <v>0</v>
      </c>
      <c r="Z26" s="321">
        <f t="shared" si="13"/>
        <v>0</v>
      </c>
      <c r="AA26" s="321">
        <f t="shared" si="13"/>
        <v>0</v>
      </c>
      <c r="AB26" s="321">
        <f t="shared" si="13"/>
        <v>0</v>
      </c>
      <c r="AC26" s="321">
        <f t="shared" si="13"/>
        <v>0</v>
      </c>
      <c r="AD26" s="321">
        <f t="shared" si="13"/>
        <v>0</v>
      </c>
      <c r="AE26" s="321">
        <f t="shared" si="13"/>
        <v>0</v>
      </c>
      <c r="AF26" s="321">
        <f t="shared" si="13"/>
        <v>0</v>
      </c>
    </row>
    <row r="27" spans="1:32">
      <c r="A27" s="328" t="s">
        <v>489</v>
      </c>
      <c r="B27" s="334"/>
      <c r="C27" s="330">
        <f>C21-(C23+C24+C25+C26)</f>
        <v>0</v>
      </c>
      <c r="D27" s="330">
        <f t="shared" ref="D27:AF27" si="14">D21-(D23+D24+D25+D26)</f>
        <v>0</v>
      </c>
      <c r="E27" s="330">
        <f t="shared" si="14"/>
        <v>0</v>
      </c>
      <c r="F27" s="330">
        <f t="shared" si="14"/>
        <v>0</v>
      </c>
      <c r="G27" s="330">
        <f t="shared" si="14"/>
        <v>0</v>
      </c>
      <c r="H27" s="330">
        <f t="shared" si="14"/>
        <v>0</v>
      </c>
      <c r="I27" s="330">
        <f t="shared" si="14"/>
        <v>0</v>
      </c>
      <c r="J27" s="330">
        <f t="shared" si="14"/>
        <v>0</v>
      </c>
      <c r="K27" s="330">
        <f t="shared" si="14"/>
        <v>0</v>
      </c>
      <c r="L27" s="330">
        <f t="shared" si="14"/>
        <v>0</v>
      </c>
      <c r="M27" s="330">
        <f t="shared" si="14"/>
        <v>0</v>
      </c>
      <c r="N27" s="330">
        <f t="shared" si="14"/>
        <v>0</v>
      </c>
      <c r="O27" s="330">
        <f t="shared" si="14"/>
        <v>0</v>
      </c>
      <c r="P27" s="330">
        <f t="shared" si="14"/>
        <v>0</v>
      </c>
      <c r="Q27" s="330">
        <f t="shared" si="14"/>
        <v>0</v>
      </c>
      <c r="R27" s="330">
        <f t="shared" si="14"/>
        <v>0</v>
      </c>
      <c r="S27" s="330">
        <f t="shared" si="14"/>
        <v>0</v>
      </c>
      <c r="T27" s="330">
        <f t="shared" si="14"/>
        <v>0</v>
      </c>
      <c r="U27" s="330">
        <f t="shared" si="14"/>
        <v>0</v>
      </c>
      <c r="V27" s="330">
        <f t="shared" si="14"/>
        <v>0</v>
      </c>
      <c r="W27" s="330">
        <f t="shared" si="14"/>
        <v>0</v>
      </c>
      <c r="X27" s="330">
        <f t="shared" si="14"/>
        <v>0</v>
      </c>
      <c r="Y27" s="330">
        <f t="shared" si="14"/>
        <v>0</v>
      </c>
      <c r="Z27" s="330">
        <f t="shared" si="14"/>
        <v>0</v>
      </c>
      <c r="AA27" s="330">
        <f t="shared" si="14"/>
        <v>0</v>
      </c>
      <c r="AB27" s="330">
        <f t="shared" si="14"/>
        <v>0</v>
      </c>
      <c r="AC27" s="330">
        <f t="shared" si="14"/>
        <v>0</v>
      </c>
      <c r="AD27" s="330">
        <f t="shared" si="14"/>
        <v>0</v>
      </c>
      <c r="AE27" s="330">
        <f t="shared" si="14"/>
        <v>0</v>
      </c>
      <c r="AF27" s="330">
        <f t="shared" si="14"/>
        <v>0</v>
      </c>
    </row>
    <row r="28" spans="1:32">
      <c r="A28" s="335"/>
      <c r="B28" s="334"/>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row>
    <row r="29" spans="1:32">
      <c r="A29" s="314" t="s">
        <v>490</v>
      </c>
      <c r="B29" s="329"/>
      <c r="C29" s="330">
        <f>'18 Operating Budget'!C91</f>
        <v>0</v>
      </c>
      <c r="D29" s="330">
        <f>$C$29</f>
        <v>0</v>
      </c>
      <c r="E29" s="330">
        <f t="shared" ref="E29:AF29" si="15">$C$29</f>
        <v>0</v>
      </c>
      <c r="F29" s="330">
        <f t="shared" si="15"/>
        <v>0</v>
      </c>
      <c r="G29" s="330">
        <f t="shared" si="15"/>
        <v>0</v>
      </c>
      <c r="H29" s="330">
        <f t="shared" si="15"/>
        <v>0</v>
      </c>
      <c r="I29" s="330">
        <f t="shared" si="15"/>
        <v>0</v>
      </c>
      <c r="J29" s="330">
        <f t="shared" si="15"/>
        <v>0</v>
      </c>
      <c r="K29" s="330">
        <f t="shared" si="15"/>
        <v>0</v>
      </c>
      <c r="L29" s="330">
        <f t="shared" si="15"/>
        <v>0</v>
      </c>
      <c r="M29" s="330">
        <f t="shared" si="15"/>
        <v>0</v>
      </c>
      <c r="N29" s="330">
        <f t="shared" si="15"/>
        <v>0</v>
      </c>
      <c r="O29" s="330">
        <f t="shared" si="15"/>
        <v>0</v>
      </c>
      <c r="P29" s="330">
        <f t="shared" si="15"/>
        <v>0</v>
      </c>
      <c r="Q29" s="330">
        <f t="shared" si="15"/>
        <v>0</v>
      </c>
      <c r="R29" s="330">
        <f t="shared" si="15"/>
        <v>0</v>
      </c>
      <c r="S29" s="330">
        <f t="shared" si="15"/>
        <v>0</v>
      </c>
      <c r="T29" s="330">
        <f t="shared" si="15"/>
        <v>0</v>
      </c>
      <c r="U29" s="330">
        <f t="shared" si="15"/>
        <v>0</v>
      </c>
      <c r="V29" s="330">
        <f t="shared" si="15"/>
        <v>0</v>
      </c>
      <c r="W29" s="330">
        <f t="shared" si="15"/>
        <v>0</v>
      </c>
      <c r="X29" s="330">
        <f t="shared" si="15"/>
        <v>0</v>
      </c>
      <c r="Y29" s="330">
        <f t="shared" si="15"/>
        <v>0</v>
      </c>
      <c r="Z29" s="330">
        <f t="shared" si="15"/>
        <v>0</v>
      </c>
      <c r="AA29" s="330">
        <f t="shared" si="15"/>
        <v>0</v>
      </c>
      <c r="AB29" s="330">
        <f t="shared" si="15"/>
        <v>0</v>
      </c>
      <c r="AC29" s="330">
        <f t="shared" si="15"/>
        <v>0</v>
      </c>
      <c r="AD29" s="330">
        <f t="shared" si="15"/>
        <v>0</v>
      </c>
      <c r="AE29" s="330">
        <f t="shared" si="15"/>
        <v>0</v>
      </c>
      <c r="AF29" s="330">
        <f t="shared" si="15"/>
        <v>0</v>
      </c>
    </row>
    <row r="30" spans="1:32">
      <c r="A30" s="314" t="s">
        <v>491</v>
      </c>
      <c r="B30" s="334"/>
      <c r="C30" s="330">
        <f>'18 Operating Budget'!C83</f>
        <v>0</v>
      </c>
      <c r="D30" s="330">
        <f>$C$30</f>
        <v>0</v>
      </c>
      <c r="E30" s="330">
        <f t="shared" ref="E30:AF30" si="16">$C$30</f>
        <v>0</v>
      </c>
      <c r="F30" s="330">
        <f t="shared" si="16"/>
        <v>0</v>
      </c>
      <c r="G30" s="330">
        <f t="shared" si="16"/>
        <v>0</v>
      </c>
      <c r="H30" s="330">
        <f t="shared" si="16"/>
        <v>0</v>
      </c>
      <c r="I30" s="330">
        <f t="shared" si="16"/>
        <v>0</v>
      </c>
      <c r="J30" s="330">
        <f t="shared" si="16"/>
        <v>0</v>
      </c>
      <c r="K30" s="330">
        <f t="shared" si="16"/>
        <v>0</v>
      </c>
      <c r="L30" s="330">
        <f t="shared" si="16"/>
        <v>0</v>
      </c>
      <c r="M30" s="330">
        <f t="shared" si="16"/>
        <v>0</v>
      </c>
      <c r="N30" s="330">
        <f t="shared" si="16"/>
        <v>0</v>
      </c>
      <c r="O30" s="330">
        <f t="shared" si="16"/>
        <v>0</v>
      </c>
      <c r="P30" s="330">
        <f t="shared" si="16"/>
        <v>0</v>
      </c>
      <c r="Q30" s="330">
        <f t="shared" si="16"/>
        <v>0</v>
      </c>
      <c r="R30" s="330">
        <f t="shared" si="16"/>
        <v>0</v>
      </c>
      <c r="S30" s="330">
        <f t="shared" si="16"/>
        <v>0</v>
      </c>
      <c r="T30" s="330">
        <f t="shared" si="16"/>
        <v>0</v>
      </c>
      <c r="U30" s="330">
        <f t="shared" si="16"/>
        <v>0</v>
      </c>
      <c r="V30" s="330">
        <f t="shared" si="16"/>
        <v>0</v>
      </c>
      <c r="W30" s="330">
        <f t="shared" si="16"/>
        <v>0</v>
      </c>
      <c r="X30" s="330">
        <f t="shared" si="16"/>
        <v>0</v>
      </c>
      <c r="Y30" s="330">
        <f t="shared" si="16"/>
        <v>0</v>
      </c>
      <c r="Z30" s="330">
        <f t="shared" si="16"/>
        <v>0</v>
      </c>
      <c r="AA30" s="330">
        <f t="shared" si="16"/>
        <v>0</v>
      </c>
      <c r="AB30" s="330">
        <f t="shared" si="16"/>
        <v>0</v>
      </c>
      <c r="AC30" s="330">
        <f t="shared" si="16"/>
        <v>0</v>
      </c>
      <c r="AD30" s="330">
        <f t="shared" si="16"/>
        <v>0</v>
      </c>
      <c r="AE30" s="330">
        <f t="shared" si="16"/>
        <v>0</v>
      </c>
      <c r="AF30" s="330">
        <f t="shared" si="16"/>
        <v>0</v>
      </c>
    </row>
    <row r="31" spans="1:32">
      <c r="A31" s="314" t="s">
        <v>492</v>
      </c>
      <c r="B31" s="334"/>
      <c r="C31" s="330">
        <f>'18 Operating Budget'!C84</f>
        <v>0</v>
      </c>
      <c r="D31" s="330">
        <f>$C$31</f>
        <v>0</v>
      </c>
      <c r="E31" s="330">
        <f t="shared" ref="E31:AF31" si="17">$C$31</f>
        <v>0</v>
      </c>
      <c r="F31" s="330">
        <f t="shared" si="17"/>
        <v>0</v>
      </c>
      <c r="G31" s="330">
        <f t="shared" si="17"/>
        <v>0</v>
      </c>
      <c r="H31" s="330">
        <f t="shared" si="17"/>
        <v>0</v>
      </c>
      <c r="I31" s="330">
        <f t="shared" si="17"/>
        <v>0</v>
      </c>
      <c r="J31" s="330">
        <f t="shared" si="17"/>
        <v>0</v>
      </c>
      <c r="K31" s="330">
        <f t="shared" si="17"/>
        <v>0</v>
      </c>
      <c r="L31" s="330">
        <f t="shared" si="17"/>
        <v>0</v>
      </c>
      <c r="M31" s="330">
        <f t="shared" si="17"/>
        <v>0</v>
      </c>
      <c r="N31" s="330">
        <f t="shared" si="17"/>
        <v>0</v>
      </c>
      <c r="O31" s="330">
        <f t="shared" si="17"/>
        <v>0</v>
      </c>
      <c r="P31" s="330">
        <f t="shared" si="17"/>
        <v>0</v>
      </c>
      <c r="Q31" s="330">
        <f t="shared" si="17"/>
        <v>0</v>
      </c>
      <c r="R31" s="330">
        <f t="shared" si="17"/>
        <v>0</v>
      </c>
      <c r="S31" s="330">
        <f t="shared" si="17"/>
        <v>0</v>
      </c>
      <c r="T31" s="330">
        <f t="shared" si="17"/>
        <v>0</v>
      </c>
      <c r="U31" s="330">
        <f t="shared" si="17"/>
        <v>0</v>
      </c>
      <c r="V31" s="330">
        <f t="shared" si="17"/>
        <v>0</v>
      </c>
      <c r="W31" s="330">
        <f t="shared" si="17"/>
        <v>0</v>
      </c>
      <c r="X31" s="330">
        <f t="shared" si="17"/>
        <v>0</v>
      </c>
      <c r="Y31" s="330">
        <f t="shared" si="17"/>
        <v>0</v>
      </c>
      <c r="Z31" s="330">
        <f t="shared" si="17"/>
        <v>0</v>
      </c>
      <c r="AA31" s="330">
        <f t="shared" si="17"/>
        <v>0</v>
      </c>
      <c r="AB31" s="330">
        <f t="shared" si="17"/>
        <v>0</v>
      </c>
      <c r="AC31" s="330">
        <f t="shared" si="17"/>
        <v>0</v>
      </c>
      <c r="AD31" s="330">
        <f t="shared" si="17"/>
        <v>0</v>
      </c>
      <c r="AE31" s="330">
        <f t="shared" si="17"/>
        <v>0</v>
      </c>
      <c r="AF31" s="330">
        <f t="shared" si="17"/>
        <v>0</v>
      </c>
    </row>
    <row r="32" spans="1:32">
      <c r="A32" s="314" t="s">
        <v>493</v>
      </c>
      <c r="B32" s="336">
        <v>3.5000000000000003E-2</v>
      </c>
      <c r="C32" s="330">
        <f>'18 Operating Budget'!C94</f>
        <v>0</v>
      </c>
      <c r="D32" s="325">
        <f>$C$32*(1+$B$32)</f>
        <v>0</v>
      </c>
      <c r="E32" s="325">
        <f>$D$32*(1+$B$32)</f>
        <v>0</v>
      </c>
      <c r="F32" s="325">
        <f>$E$32*(1+$B$32)</f>
        <v>0</v>
      </c>
      <c r="G32" s="325">
        <f>$F$32*(1+$B$32)</f>
        <v>0</v>
      </c>
      <c r="H32" s="325">
        <f>$G$32*(1+$B$32)</f>
        <v>0</v>
      </c>
      <c r="I32" s="325">
        <f>$H$32*(1+$B$32)</f>
        <v>0</v>
      </c>
      <c r="J32" s="325">
        <f>$I$32*(1+$B$32)</f>
        <v>0</v>
      </c>
      <c r="K32" s="325">
        <f>$J$32*(1+$B$32)</f>
        <v>0</v>
      </c>
      <c r="L32" s="325">
        <f>$K$32*(1+$B$32)</f>
        <v>0</v>
      </c>
      <c r="M32" s="325">
        <f>$L$32*(1+$B$32)</f>
        <v>0</v>
      </c>
      <c r="N32" s="325">
        <f>$M$32*(1+$B$32)</f>
        <v>0</v>
      </c>
      <c r="O32" s="325">
        <f>$N$32*(1+$B$32)</f>
        <v>0</v>
      </c>
      <c r="P32" s="325">
        <f>$O$32*(1+$B$32)</f>
        <v>0</v>
      </c>
      <c r="Q32" s="325">
        <f>$P$32*(1+$B$32)</f>
        <v>0</v>
      </c>
      <c r="R32" s="325">
        <f>$Q$32*(1+$B$32)</f>
        <v>0</v>
      </c>
      <c r="S32" s="325">
        <f>$R$32*(1+$B$32)</f>
        <v>0</v>
      </c>
      <c r="T32" s="325">
        <f>$S$32*(1+$B$32)</f>
        <v>0</v>
      </c>
      <c r="U32" s="325">
        <f>$T$32*(1+$B$32)</f>
        <v>0</v>
      </c>
      <c r="V32" s="325">
        <f>$U$32*(1+$B$32)</f>
        <v>0</v>
      </c>
      <c r="W32" s="325">
        <f>$V$32*(1+$B$32)</f>
        <v>0</v>
      </c>
      <c r="X32" s="325">
        <f>$W$32*(1+$B$32)</f>
        <v>0</v>
      </c>
      <c r="Y32" s="325">
        <f>$X$32*(1+$B$32)</f>
        <v>0</v>
      </c>
      <c r="Z32" s="325">
        <f>$Y$32*(1+$B$32)</f>
        <v>0</v>
      </c>
      <c r="AA32" s="325">
        <f>$Z$32*(1+$B$32)</f>
        <v>0</v>
      </c>
      <c r="AB32" s="325">
        <f>$AA$32*(1+$B$32)</f>
        <v>0</v>
      </c>
      <c r="AC32" s="325">
        <f>$AB$32*(1+$B$32)</f>
        <v>0</v>
      </c>
      <c r="AD32" s="325">
        <f>$AC$32*(1+$B$32)</f>
        <v>0</v>
      </c>
      <c r="AE32" s="325">
        <f>$AD$32*(1+$B$32)</f>
        <v>0</v>
      </c>
      <c r="AF32" s="325">
        <f>$AE$32*(1+$B$32)</f>
        <v>0</v>
      </c>
    </row>
    <row r="33" spans="1:32">
      <c r="A33" s="314" t="s">
        <v>494</v>
      </c>
      <c r="B33" s="337"/>
      <c r="C33" s="330">
        <f>B4*140</f>
        <v>0</v>
      </c>
      <c r="D33" s="330">
        <f>C33</f>
        <v>0</v>
      </c>
      <c r="E33" s="330">
        <f>C33</f>
        <v>0</v>
      </c>
      <c r="F33" s="330">
        <f>C33</f>
        <v>0</v>
      </c>
      <c r="G33" s="330">
        <f>C33</f>
        <v>0</v>
      </c>
      <c r="H33" s="330">
        <f>C33</f>
        <v>0</v>
      </c>
      <c r="I33" s="330">
        <f>C33</f>
        <v>0</v>
      </c>
      <c r="J33" s="330">
        <f>C33</f>
        <v>0</v>
      </c>
      <c r="K33" s="330">
        <f>C33</f>
        <v>0</v>
      </c>
      <c r="L33" s="330">
        <f>C33</f>
        <v>0</v>
      </c>
      <c r="M33" s="330">
        <f>C33</f>
        <v>0</v>
      </c>
      <c r="N33" s="330">
        <f>C33</f>
        <v>0</v>
      </c>
      <c r="O33" s="330">
        <f>C33</f>
        <v>0</v>
      </c>
      <c r="P33" s="330">
        <f>C33</f>
        <v>0</v>
      </c>
      <c r="Q33" s="330">
        <f>C33</f>
        <v>0</v>
      </c>
      <c r="R33" s="330">
        <f>C33</f>
        <v>0</v>
      </c>
      <c r="S33" s="330">
        <f>C33</f>
        <v>0</v>
      </c>
      <c r="T33" s="330">
        <f>C33</f>
        <v>0</v>
      </c>
      <c r="U33" s="330">
        <f>C33</f>
        <v>0</v>
      </c>
      <c r="V33" s="330">
        <f>C33</f>
        <v>0</v>
      </c>
      <c r="W33" s="330">
        <f>C33</f>
        <v>0</v>
      </c>
      <c r="X33" s="330">
        <f>C33</f>
        <v>0</v>
      </c>
      <c r="Y33" s="330">
        <f>C33</f>
        <v>0</v>
      </c>
      <c r="Z33" s="330">
        <f>C33</f>
        <v>0</v>
      </c>
      <c r="AA33" s="330">
        <f>C33</f>
        <v>0</v>
      </c>
      <c r="AB33" s="330">
        <f>C33</f>
        <v>0</v>
      </c>
      <c r="AC33" s="330">
        <f>C33</f>
        <v>0</v>
      </c>
      <c r="AD33" s="330">
        <f>C33</f>
        <v>0</v>
      </c>
      <c r="AE33" s="330">
        <f>C33</f>
        <v>0</v>
      </c>
      <c r="AF33" s="330">
        <f>C33</f>
        <v>0</v>
      </c>
    </row>
    <row r="34" spans="1:32">
      <c r="A34" s="326" t="s">
        <v>484</v>
      </c>
      <c r="B34" s="333"/>
      <c r="C34" s="324">
        <v>0</v>
      </c>
      <c r="D34" s="325">
        <f>$C$34*(1+$B$34)</f>
        <v>0</v>
      </c>
      <c r="E34" s="321">
        <f>D34*(1+$B$34)</f>
        <v>0</v>
      </c>
      <c r="F34" s="321">
        <f>E34*(1+$B$34)</f>
        <v>0</v>
      </c>
      <c r="G34" s="321">
        <f t="shared" ref="G34:AF34" si="18">F34*(1+$B$34)</f>
        <v>0</v>
      </c>
      <c r="H34" s="321">
        <f t="shared" si="18"/>
        <v>0</v>
      </c>
      <c r="I34" s="321">
        <f t="shared" si="18"/>
        <v>0</v>
      </c>
      <c r="J34" s="321">
        <f t="shared" si="18"/>
        <v>0</v>
      </c>
      <c r="K34" s="321">
        <f t="shared" si="18"/>
        <v>0</v>
      </c>
      <c r="L34" s="321">
        <f t="shared" si="18"/>
        <v>0</v>
      </c>
      <c r="M34" s="321">
        <f t="shared" si="18"/>
        <v>0</v>
      </c>
      <c r="N34" s="321">
        <f t="shared" si="18"/>
        <v>0</v>
      </c>
      <c r="O34" s="321">
        <f t="shared" si="18"/>
        <v>0</v>
      </c>
      <c r="P34" s="321">
        <f t="shared" si="18"/>
        <v>0</v>
      </c>
      <c r="Q34" s="321">
        <f t="shared" si="18"/>
        <v>0</v>
      </c>
      <c r="R34" s="321">
        <f t="shared" si="18"/>
        <v>0</v>
      </c>
      <c r="S34" s="321">
        <f t="shared" si="18"/>
        <v>0</v>
      </c>
      <c r="T34" s="321">
        <f t="shared" si="18"/>
        <v>0</v>
      </c>
      <c r="U34" s="321">
        <f t="shared" si="18"/>
        <v>0</v>
      </c>
      <c r="V34" s="321">
        <f t="shared" si="18"/>
        <v>0</v>
      </c>
      <c r="W34" s="321">
        <f t="shared" si="18"/>
        <v>0</v>
      </c>
      <c r="X34" s="321">
        <f t="shared" si="18"/>
        <v>0</v>
      </c>
      <c r="Y34" s="321">
        <f t="shared" si="18"/>
        <v>0</v>
      </c>
      <c r="Z34" s="321">
        <f t="shared" si="18"/>
        <v>0</v>
      </c>
      <c r="AA34" s="321">
        <f t="shared" si="18"/>
        <v>0</v>
      </c>
      <c r="AB34" s="321">
        <f t="shared" si="18"/>
        <v>0</v>
      </c>
      <c r="AC34" s="321">
        <f t="shared" si="18"/>
        <v>0</v>
      </c>
      <c r="AD34" s="321">
        <f t="shared" si="18"/>
        <v>0</v>
      </c>
      <c r="AE34" s="321">
        <f t="shared" si="18"/>
        <v>0</v>
      </c>
      <c r="AF34" s="321">
        <f t="shared" si="18"/>
        <v>0</v>
      </c>
    </row>
    <row r="35" spans="1:32">
      <c r="A35" s="326" t="s">
        <v>484</v>
      </c>
      <c r="B35" s="333"/>
      <c r="C35" s="324">
        <v>0</v>
      </c>
      <c r="D35" s="325">
        <f>$C$35*(1+$B$35)</f>
        <v>0</v>
      </c>
      <c r="E35" s="321">
        <f>D35*(1+$B$35)</f>
        <v>0</v>
      </c>
      <c r="F35" s="321">
        <f t="shared" ref="F35:AF35" si="19">E35*(1+$B$35)</f>
        <v>0</v>
      </c>
      <c r="G35" s="321">
        <f t="shared" si="19"/>
        <v>0</v>
      </c>
      <c r="H35" s="321">
        <f t="shared" si="19"/>
        <v>0</v>
      </c>
      <c r="I35" s="321">
        <f t="shared" si="19"/>
        <v>0</v>
      </c>
      <c r="J35" s="321">
        <f t="shared" si="19"/>
        <v>0</v>
      </c>
      <c r="K35" s="321">
        <f t="shared" si="19"/>
        <v>0</v>
      </c>
      <c r="L35" s="321">
        <f t="shared" si="19"/>
        <v>0</v>
      </c>
      <c r="M35" s="321">
        <f t="shared" si="19"/>
        <v>0</v>
      </c>
      <c r="N35" s="321">
        <f t="shared" si="19"/>
        <v>0</v>
      </c>
      <c r="O35" s="321">
        <f t="shared" si="19"/>
        <v>0</v>
      </c>
      <c r="P35" s="321">
        <f t="shared" si="19"/>
        <v>0</v>
      </c>
      <c r="Q35" s="321">
        <f t="shared" si="19"/>
        <v>0</v>
      </c>
      <c r="R35" s="321">
        <f t="shared" si="19"/>
        <v>0</v>
      </c>
      <c r="S35" s="321">
        <f t="shared" si="19"/>
        <v>0</v>
      </c>
      <c r="T35" s="321">
        <f t="shared" si="19"/>
        <v>0</v>
      </c>
      <c r="U35" s="321">
        <f t="shared" si="19"/>
        <v>0</v>
      </c>
      <c r="V35" s="321">
        <f t="shared" si="19"/>
        <v>0</v>
      </c>
      <c r="W35" s="321">
        <f t="shared" si="19"/>
        <v>0</v>
      </c>
      <c r="X35" s="321">
        <f t="shared" si="19"/>
        <v>0</v>
      </c>
      <c r="Y35" s="321">
        <f t="shared" si="19"/>
        <v>0</v>
      </c>
      <c r="Z35" s="321">
        <f t="shared" si="19"/>
        <v>0</v>
      </c>
      <c r="AA35" s="321">
        <f t="shared" si="19"/>
        <v>0</v>
      </c>
      <c r="AB35" s="321">
        <f t="shared" si="19"/>
        <v>0</v>
      </c>
      <c r="AC35" s="321">
        <f t="shared" si="19"/>
        <v>0</v>
      </c>
      <c r="AD35" s="321">
        <f t="shared" si="19"/>
        <v>0</v>
      </c>
      <c r="AE35" s="321">
        <f t="shared" si="19"/>
        <v>0</v>
      </c>
      <c r="AF35" s="321">
        <f t="shared" si="19"/>
        <v>0</v>
      </c>
    </row>
    <row r="36" spans="1:32">
      <c r="A36" s="326" t="s">
        <v>484</v>
      </c>
      <c r="B36" s="333"/>
      <c r="C36" s="324">
        <v>0</v>
      </c>
      <c r="D36" s="325">
        <f>$C$36*(1+$B$36)</f>
        <v>0</v>
      </c>
      <c r="E36" s="321">
        <f>D36*(1+$B$36)</f>
        <v>0</v>
      </c>
      <c r="F36" s="321">
        <f>E36*(1+$B$36)</f>
        <v>0</v>
      </c>
      <c r="G36" s="321">
        <f t="shared" ref="G36:AF36" si="20">F36*(1+$B$36)</f>
        <v>0</v>
      </c>
      <c r="H36" s="321">
        <f t="shared" si="20"/>
        <v>0</v>
      </c>
      <c r="I36" s="321">
        <f t="shared" si="20"/>
        <v>0</v>
      </c>
      <c r="J36" s="321">
        <f t="shared" si="20"/>
        <v>0</v>
      </c>
      <c r="K36" s="321">
        <f t="shared" si="20"/>
        <v>0</v>
      </c>
      <c r="L36" s="321">
        <f t="shared" si="20"/>
        <v>0</v>
      </c>
      <c r="M36" s="321">
        <f t="shared" si="20"/>
        <v>0</v>
      </c>
      <c r="N36" s="321">
        <f t="shared" si="20"/>
        <v>0</v>
      </c>
      <c r="O36" s="321">
        <f t="shared" si="20"/>
        <v>0</v>
      </c>
      <c r="P36" s="321">
        <f t="shared" si="20"/>
        <v>0</v>
      </c>
      <c r="Q36" s="321">
        <f t="shared" si="20"/>
        <v>0</v>
      </c>
      <c r="R36" s="321">
        <f t="shared" si="20"/>
        <v>0</v>
      </c>
      <c r="S36" s="321">
        <f t="shared" si="20"/>
        <v>0</v>
      </c>
      <c r="T36" s="321">
        <f t="shared" si="20"/>
        <v>0</v>
      </c>
      <c r="U36" s="321">
        <f t="shared" si="20"/>
        <v>0</v>
      </c>
      <c r="V36" s="321">
        <f t="shared" si="20"/>
        <v>0</v>
      </c>
      <c r="W36" s="321">
        <f t="shared" si="20"/>
        <v>0</v>
      </c>
      <c r="X36" s="321">
        <f t="shared" si="20"/>
        <v>0</v>
      </c>
      <c r="Y36" s="321">
        <f t="shared" si="20"/>
        <v>0</v>
      </c>
      <c r="Z36" s="321">
        <f t="shared" si="20"/>
        <v>0</v>
      </c>
      <c r="AA36" s="321">
        <f t="shared" si="20"/>
        <v>0</v>
      </c>
      <c r="AB36" s="321">
        <f t="shared" si="20"/>
        <v>0</v>
      </c>
      <c r="AC36" s="321">
        <f t="shared" si="20"/>
        <v>0</v>
      </c>
      <c r="AD36" s="321">
        <f t="shared" si="20"/>
        <v>0</v>
      </c>
      <c r="AE36" s="321">
        <f t="shared" si="20"/>
        <v>0</v>
      </c>
      <c r="AF36" s="321">
        <f t="shared" si="20"/>
        <v>0</v>
      </c>
    </row>
    <row r="37" spans="1:32">
      <c r="A37" s="338" t="s">
        <v>495</v>
      </c>
      <c r="B37" s="339"/>
      <c r="C37" s="340">
        <f>C27-(C29+C30+C31+C32+C34+C35+C36+C33)</f>
        <v>0</v>
      </c>
      <c r="D37" s="340">
        <f t="shared" ref="D37:AF37" si="21">D27-(D29+D30+D31+D32+D34+D35+D36+D33)</f>
        <v>0</v>
      </c>
      <c r="E37" s="340">
        <f t="shared" si="21"/>
        <v>0</v>
      </c>
      <c r="F37" s="340">
        <f t="shared" si="21"/>
        <v>0</v>
      </c>
      <c r="G37" s="340">
        <f t="shared" si="21"/>
        <v>0</v>
      </c>
      <c r="H37" s="340">
        <f t="shared" si="21"/>
        <v>0</v>
      </c>
      <c r="I37" s="340">
        <f t="shared" si="21"/>
        <v>0</v>
      </c>
      <c r="J37" s="340">
        <f t="shared" si="21"/>
        <v>0</v>
      </c>
      <c r="K37" s="340">
        <f t="shared" si="21"/>
        <v>0</v>
      </c>
      <c r="L37" s="340">
        <f t="shared" si="21"/>
        <v>0</v>
      </c>
      <c r="M37" s="340">
        <f t="shared" si="21"/>
        <v>0</v>
      </c>
      <c r="N37" s="340">
        <f t="shared" si="21"/>
        <v>0</v>
      </c>
      <c r="O37" s="340">
        <f t="shared" si="21"/>
        <v>0</v>
      </c>
      <c r="P37" s="340">
        <f t="shared" si="21"/>
        <v>0</v>
      </c>
      <c r="Q37" s="340">
        <f t="shared" si="21"/>
        <v>0</v>
      </c>
      <c r="R37" s="340">
        <f t="shared" si="21"/>
        <v>0</v>
      </c>
      <c r="S37" s="340">
        <f t="shared" si="21"/>
        <v>0</v>
      </c>
      <c r="T37" s="340">
        <f t="shared" si="21"/>
        <v>0</v>
      </c>
      <c r="U37" s="340">
        <f t="shared" si="21"/>
        <v>0</v>
      </c>
      <c r="V37" s="340">
        <f t="shared" si="21"/>
        <v>0</v>
      </c>
      <c r="W37" s="340">
        <f t="shared" si="21"/>
        <v>0</v>
      </c>
      <c r="X37" s="340">
        <f t="shared" si="21"/>
        <v>0</v>
      </c>
      <c r="Y37" s="340">
        <f t="shared" si="21"/>
        <v>0</v>
      </c>
      <c r="Z37" s="340">
        <f t="shared" si="21"/>
        <v>0</v>
      </c>
      <c r="AA37" s="340">
        <f t="shared" si="21"/>
        <v>0</v>
      </c>
      <c r="AB37" s="340">
        <f t="shared" si="21"/>
        <v>0</v>
      </c>
      <c r="AC37" s="340">
        <f t="shared" si="21"/>
        <v>0</v>
      </c>
      <c r="AD37" s="340">
        <f t="shared" si="21"/>
        <v>0</v>
      </c>
      <c r="AE37" s="340">
        <f t="shared" si="21"/>
        <v>0</v>
      </c>
      <c r="AF37" s="340">
        <f t="shared" si="21"/>
        <v>0</v>
      </c>
    </row>
    <row r="39" spans="1:32">
      <c r="A39" s="115" t="s">
        <v>496</v>
      </c>
      <c r="B39" s="341" t="str">
        <f>IF(COUNTIF(C37:AF37,"&lt;0"),"YES","NO")</f>
        <v>NO</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row>
    <row r="40" spans="1:32">
      <c r="A40" s="115" t="s">
        <v>497</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row>
  </sheetData>
  <protectedRanges>
    <protectedRange password="DD74" sqref="B3:B5 A14:C16 C13 A24:C26 A34:C36" name="Range1_1_1"/>
  </protectedRanges>
  <mergeCells count="3">
    <mergeCell ref="B3:E3"/>
    <mergeCell ref="B4:E4"/>
    <mergeCell ref="B5:E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1BCCB5F211044195074420CCA63233" ma:contentTypeVersion="0" ma:contentTypeDescription="Create a new document." ma:contentTypeScope="" ma:versionID="03d492367ba2cd9d8b32892ebbd61aa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295B4-6CC5-46CF-BC4B-3264FA36D4B3}"/>
</file>

<file path=customXml/itemProps2.xml><?xml version="1.0" encoding="utf-8"?>
<ds:datastoreItem xmlns:ds="http://schemas.openxmlformats.org/officeDocument/2006/customXml" ds:itemID="{143E8CD8-8213-43CA-A1A5-063FE8C9B3C8}"/>
</file>

<file path=customXml/itemProps3.xml><?xml version="1.0" encoding="utf-8"?>
<ds:datastoreItem xmlns:ds="http://schemas.openxmlformats.org/officeDocument/2006/customXml" ds:itemID="{1C42ED22-869B-425A-BB6A-1025D354010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Fitterman</dc:creator>
  <cp:keywords/>
  <dc:description/>
  <cp:lastModifiedBy/>
  <cp:revision/>
  <dcterms:created xsi:type="dcterms:W3CDTF">2020-06-16T14:25:17Z</dcterms:created>
  <dcterms:modified xsi:type="dcterms:W3CDTF">2022-02-08T17:04:52Z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0x0101008A1BCCB5F211044195074420CCA63233</vt:lpwstr>
  </property>
</Properties>
</file>