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tabRatio="728" activeTab="0"/>
  </bookViews>
  <sheets>
    <sheet name="Cost Estimate" sheetId="1" r:id="rId1"/>
    <sheet name="Calculations- Sh. xx" sheetId="2" r:id="rId2"/>
    <sheet name="Sheet1" sheetId="3" r:id="rId3"/>
  </sheets>
  <definedNames>
    <definedName name="_xlnm.Print_Area" localSheetId="0">'Cost Estimate'!$A$1:$K$42</definedName>
  </definedNames>
  <calcPr fullCalcOnLoad="1"/>
</workbook>
</file>

<file path=xl/sharedStrings.xml><?xml version="1.0" encoding="utf-8"?>
<sst xmlns="http://schemas.openxmlformats.org/spreadsheetml/2006/main" count="311" uniqueCount="124">
  <si>
    <t>PROJECT:</t>
  </si>
  <si>
    <t>PREPARED BY:</t>
  </si>
  <si>
    <t>CHECKED BY:</t>
  </si>
  <si>
    <t>ITEM NO</t>
  </si>
  <si>
    <t>UNIT</t>
  </si>
  <si>
    <t>ITEM</t>
  </si>
  <si>
    <t>GEN</t>
  </si>
  <si>
    <t>SHT</t>
  </si>
  <si>
    <t>PLAN</t>
  </si>
  <si>
    <t>ROUNDED</t>
  </si>
  <si>
    <t>BID</t>
  </si>
  <si>
    <t>DESCRIPTION</t>
  </si>
  <si>
    <t>QUANTITY</t>
  </si>
  <si>
    <t>PRICE</t>
  </si>
  <si>
    <t>AMOUNT</t>
  </si>
  <si>
    <t>LF</t>
  </si>
  <si>
    <t>TN</t>
  </si>
  <si>
    <t>Cast Iron Fittings</t>
  </si>
  <si>
    <t>EA</t>
  </si>
  <si>
    <t>Water Service</t>
  </si>
  <si>
    <t>Cut and Plug Water Main for Test</t>
  </si>
  <si>
    <t>CY</t>
  </si>
  <si>
    <t>Rock Foundation</t>
  </si>
  <si>
    <t>Sand Backfill</t>
  </si>
  <si>
    <t>Class "B" Concrete</t>
  </si>
  <si>
    <t>Temporary Paving (Hot or High Performance Mix)</t>
  </si>
  <si>
    <t>LS</t>
  </si>
  <si>
    <t>Disposal of Heavy Chlorinated Water Main Flushing Water</t>
  </si>
  <si>
    <t>Construction Surveying &amp; Staking (Water &amp; WW Mains)</t>
  </si>
  <si>
    <t>Investigation</t>
  </si>
  <si>
    <t xml:space="preserve">x </t>
  </si>
  <si>
    <t>x</t>
  </si>
  <si>
    <t>/</t>
  </si>
  <si>
    <t>=</t>
  </si>
  <si>
    <t>WW</t>
  </si>
  <si>
    <t>WTR</t>
  </si>
  <si>
    <t>Joint Type</t>
  </si>
  <si>
    <t>#</t>
  </si>
  <si>
    <t>Vol (CY)</t>
  </si>
  <si>
    <t>8" x 6" Tee</t>
  </si>
  <si>
    <t>8" x 90° Bend</t>
  </si>
  <si>
    <t>Flowable Backfill</t>
  </si>
  <si>
    <t>48" Wastewater Manhole</t>
  </si>
  <si>
    <t>Vacuum Test for Wastewater Manhole</t>
  </si>
  <si>
    <t>Wastewater Lateral</t>
  </si>
  <si>
    <r>
      <t xml:space="preserve">[(LF of pipe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 xml:space="preserve">) x (Ditch Width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>) x (Depth</t>
    </r>
    <r>
      <rPr>
        <i/>
        <sz val="10"/>
        <rFont val="Arial"/>
        <family val="2"/>
      </rPr>
      <t xml:space="preserve"> ft</t>
    </r>
    <r>
      <rPr>
        <sz val="10"/>
        <rFont val="Arial"/>
        <family val="2"/>
      </rPr>
      <t xml:space="preserve">) x (F)]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(27 </t>
    </r>
    <r>
      <rPr>
        <i/>
        <sz val="10"/>
        <rFont val="Arial"/>
        <family val="2"/>
      </rPr>
      <t>ft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/yd</t>
    </r>
    <r>
      <rPr>
        <i/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) </t>
    </r>
  </si>
  <si>
    <r>
      <t xml:space="preserve">[(LF of pipe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 xml:space="preserve">) x (Ditch Width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>) x (Depth from top of embedment to bottom of paving section</t>
    </r>
    <r>
      <rPr>
        <i/>
        <sz val="10"/>
        <rFont val="Arial"/>
        <family val="2"/>
      </rPr>
      <t xml:space="preserve"> ft</t>
    </r>
    <r>
      <rPr>
        <sz val="10"/>
        <rFont val="Arial"/>
        <family val="2"/>
      </rPr>
      <t xml:space="preserve">) * (F)]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(27 </t>
    </r>
    <r>
      <rPr>
        <i/>
        <sz val="10"/>
        <rFont val="Arial"/>
        <family val="2"/>
      </rPr>
      <t>ft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/yd</t>
    </r>
    <r>
      <rPr>
        <i/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) </t>
    </r>
  </si>
  <si>
    <r>
      <t xml:space="preserve">[(LF of pipe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 xml:space="preserve">) x (Ditch Width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 xml:space="preserve">) x (220 </t>
    </r>
    <r>
      <rPr>
        <i/>
        <sz val="10"/>
        <rFont val="Arial"/>
        <family val="2"/>
      </rPr>
      <t>lbs/yd</t>
    </r>
    <r>
      <rPr>
        <i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)]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[(9 </t>
    </r>
    <r>
      <rPr>
        <i/>
        <sz val="10"/>
        <rFont val="Arial"/>
        <family val="2"/>
      </rPr>
      <t>ft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/yd</t>
    </r>
    <r>
      <rPr>
        <i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x (2000 </t>
    </r>
    <r>
      <rPr>
        <i/>
        <sz val="10"/>
        <rFont val="Arial"/>
        <family val="2"/>
      </rPr>
      <t>lbs/ton</t>
    </r>
    <r>
      <rPr>
        <sz val="10"/>
        <rFont val="Arial"/>
        <family val="2"/>
      </rPr>
      <t>)]</t>
    </r>
  </si>
  <si>
    <t xml:space="preserve"> tons for WW</t>
  </si>
  <si>
    <t xml:space="preserve">757 Reinforced Concrete Paving </t>
  </si>
  <si>
    <r>
      <t xml:space="preserve">[(LF of pipe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 xml:space="preserve">) x (Ditch Width + 2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 xml:space="preserve">) x (Thickness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 xml:space="preserve">)]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(27 </t>
    </r>
    <r>
      <rPr>
        <i/>
        <sz val="10"/>
        <rFont val="Arial"/>
        <family val="2"/>
      </rPr>
      <t>ft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/yd</t>
    </r>
    <r>
      <rPr>
        <i/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) </t>
    </r>
  </si>
  <si>
    <t>704E Four "F" Flowable Base-High Strength, Fast Set</t>
  </si>
  <si>
    <t xml:space="preserve">758A Reinforced Concrete Sidewalk </t>
  </si>
  <si>
    <r>
      <t xml:space="preserve">[(LF of pipe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 xml:space="preserve">) x (Width of Sidewalk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 xml:space="preserve">)] 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[(9 </t>
    </r>
    <r>
      <rPr>
        <i/>
        <sz val="10"/>
        <rFont val="Arial"/>
        <family val="2"/>
      </rPr>
      <t>ft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/yd</t>
    </r>
    <r>
      <rPr>
        <i/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sz val="10"/>
        <rFont val="Arial"/>
        <family val="2"/>
      </rPr>
      <t>]</t>
    </r>
  </si>
  <si>
    <r>
      <t xml:space="preserve">[(LF of sidewalk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 xml:space="preserve">) x (Width of Sidewalk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 xml:space="preserve">)] 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[(9 </t>
    </r>
    <r>
      <rPr>
        <i/>
        <sz val="10"/>
        <rFont val="Arial"/>
        <family val="2"/>
      </rPr>
      <t>ft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/yd</t>
    </r>
    <r>
      <rPr>
        <i/>
        <vertAlign val="superscript"/>
        <sz val="10"/>
        <rFont val="Arial"/>
        <family val="2"/>
      </rPr>
      <t>2</t>
    </r>
    <r>
      <rPr>
        <sz val="10"/>
        <rFont val="Arial"/>
        <family val="2"/>
      </rPr>
      <t>)]</t>
    </r>
  </si>
  <si>
    <t xml:space="preserve">758D Reinforced Concrete Driveway </t>
  </si>
  <si>
    <r>
      <t xml:space="preserve">[(LF of pipe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 xml:space="preserve">) x (Ditch Width +2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 xml:space="preserve">)] 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[(9 </t>
    </r>
    <r>
      <rPr>
        <i/>
        <sz val="10"/>
        <rFont val="Arial"/>
        <family val="2"/>
      </rPr>
      <t>ft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/yd</t>
    </r>
    <r>
      <rPr>
        <i/>
        <vertAlign val="superscript"/>
        <sz val="10"/>
        <rFont val="Arial"/>
        <family val="2"/>
      </rPr>
      <t>2</t>
    </r>
    <r>
      <rPr>
        <sz val="10"/>
        <rFont val="Arial"/>
        <family val="2"/>
      </rPr>
      <t>)]</t>
    </r>
  </si>
  <si>
    <r>
      <t xml:space="preserve">[(LF of pipe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 xml:space="preserve">) x (Ditch Width + 4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>) x (Depth from top of embedment to ground line</t>
    </r>
    <r>
      <rPr>
        <i/>
        <sz val="10"/>
        <rFont val="Arial"/>
        <family val="2"/>
      </rPr>
      <t xml:space="preserve"> ft</t>
    </r>
    <r>
      <rPr>
        <sz val="10"/>
        <rFont val="Arial"/>
        <family val="2"/>
      </rPr>
      <t xml:space="preserve">)]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(27 </t>
    </r>
    <r>
      <rPr>
        <i/>
        <sz val="10"/>
        <rFont val="Arial"/>
        <family val="2"/>
      </rPr>
      <t>ft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/yd</t>
    </r>
    <r>
      <rPr>
        <i/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) </t>
    </r>
  </si>
  <si>
    <t>Storm Water Pollution Prevention Plan</t>
  </si>
  <si>
    <r>
      <t xml:space="preserve"> </t>
    </r>
    <r>
      <rPr>
        <b/>
        <i/>
        <sz val="10"/>
        <rFont val="Arial"/>
        <family val="2"/>
      </rPr>
      <t>yd</t>
    </r>
    <r>
      <rPr>
        <b/>
        <i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for WW</t>
    </r>
  </si>
  <si>
    <r>
      <t xml:space="preserve"> </t>
    </r>
    <r>
      <rPr>
        <b/>
        <i/>
        <sz val="10"/>
        <rFont val="Arial"/>
        <family val="2"/>
      </rPr>
      <t>yd</t>
    </r>
    <r>
      <rPr>
        <b/>
        <i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for WTR</t>
    </r>
  </si>
  <si>
    <r>
      <t xml:space="preserve"> </t>
    </r>
    <r>
      <rPr>
        <b/>
        <i/>
        <sz val="10"/>
        <rFont val="Arial"/>
        <family val="2"/>
      </rPr>
      <t>yd</t>
    </r>
    <r>
      <rPr>
        <b/>
        <i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</si>
  <si>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 xml:space="preserve"> tons</t>
    </r>
    <r>
      <rPr>
        <b/>
        <sz val="10"/>
        <rFont val="Arial"/>
        <family val="2"/>
      </rPr>
      <t xml:space="preserve"> for WTR</t>
    </r>
  </si>
  <si>
    <r>
      <t xml:space="preserve"> </t>
    </r>
    <r>
      <rPr>
        <b/>
        <i/>
        <sz val="10"/>
        <rFont val="Arial"/>
        <family val="2"/>
      </rPr>
      <t>yd</t>
    </r>
    <r>
      <rPr>
        <b/>
        <i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for WW</t>
    </r>
  </si>
  <si>
    <r>
      <t xml:space="preserve"> </t>
    </r>
    <r>
      <rPr>
        <b/>
        <i/>
        <sz val="10"/>
        <rFont val="Arial"/>
        <family val="2"/>
      </rPr>
      <t>yd</t>
    </r>
    <r>
      <rPr>
        <b/>
        <i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for WTR</t>
    </r>
  </si>
  <si>
    <t>Tot (CY)</t>
  </si>
  <si>
    <t>Wastewater Access Device</t>
  </si>
  <si>
    <t>Install Fire Hydrant</t>
  </si>
  <si>
    <t>Deliver Fire Hydrant</t>
  </si>
  <si>
    <t>Television Inspection (2x)</t>
  </si>
  <si>
    <t>yd3</t>
  </si>
  <si>
    <t>Tons</t>
  </si>
  <si>
    <t>Sht. Subtotals</t>
  </si>
  <si>
    <t xml:space="preserve">758B Temporary Hot Mix Asphalt Sidewalk </t>
  </si>
  <si>
    <t>Reinforced Concrete Base</t>
  </si>
  <si>
    <t>Hot Mix Asphalt Concrete Paving</t>
  </si>
  <si>
    <t>Standard Wastewater Mainline Cleanout</t>
  </si>
  <si>
    <t>Reinforced Concrete Driveway</t>
  </si>
  <si>
    <t>48" Drop Connection Manhole</t>
  </si>
  <si>
    <t>6" x 45° H.Bend</t>
  </si>
  <si>
    <t>8" x 45° H.Bend</t>
  </si>
  <si>
    <t xml:space="preserve">8"x8" Tee </t>
  </si>
  <si>
    <t>4" PVC Water Pipe</t>
  </si>
  <si>
    <r>
      <t xml:space="preserve">[(LF of pipe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 xml:space="preserve">)(Ditch Width {+ 2 on Concrete Base OR + 4 on Flowable Base}  </t>
    </r>
    <r>
      <rPr>
        <i/>
        <sz val="10"/>
        <rFont val="Arial"/>
        <family val="2"/>
      </rPr>
      <t>ft</t>
    </r>
    <r>
      <rPr>
        <sz val="10"/>
        <rFont val="Arial"/>
        <family val="2"/>
      </rPr>
      <t xml:space="preserve">)(220 </t>
    </r>
    <r>
      <rPr>
        <i/>
        <sz val="10"/>
        <rFont val="Arial"/>
        <family val="2"/>
      </rPr>
      <t>lbs/yd</t>
    </r>
    <r>
      <rPr>
        <i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)]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[(9 </t>
    </r>
    <r>
      <rPr>
        <i/>
        <sz val="10"/>
        <rFont val="Arial"/>
        <family val="2"/>
      </rPr>
      <t>ft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/yd</t>
    </r>
    <r>
      <rPr>
        <i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)(2000 </t>
    </r>
    <r>
      <rPr>
        <i/>
        <sz val="10"/>
        <rFont val="Arial"/>
        <family val="2"/>
      </rPr>
      <t>lbs/ton</t>
    </r>
    <r>
      <rPr>
        <sz val="10"/>
        <rFont val="Arial"/>
        <family val="2"/>
      </rPr>
      <t>)]</t>
    </r>
  </si>
  <si>
    <t>4" x 45° H.Bend</t>
  </si>
  <si>
    <t>758B Temporary Hot Mix Asphalt Sidewalk</t>
  </si>
  <si>
    <t xml:space="preserve"> yd2 for WTR</t>
  </si>
  <si>
    <t>6" PVC Water Pipe</t>
  </si>
  <si>
    <t>8" PVC Water Pipe</t>
  </si>
  <si>
    <t>8" PVC Pressure Rated Wastewater Pipe</t>
  </si>
  <si>
    <t>8" Gate Valve</t>
  </si>
  <si>
    <t>6" Gate Valve</t>
  </si>
  <si>
    <t>Concrete Curb and/or Gutter</t>
  </si>
  <si>
    <t>1800F</t>
  </si>
  <si>
    <t>1800H</t>
  </si>
  <si>
    <t>1800J</t>
  </si>
  <si>
    <t>3110J</t>
  </si>
  <si>
    <t>Remove Existing Fire Hydrant</t>
  </si>
  <si>
    <t>5100H</t>
  </si>
  <si>
    <t>5100J</t>
  </si>
  <si>
    <t>6110 AE</t>
  </si>
  <si>
    <t>6130 AE</t>
  </si>
  <si>
    <t>Trench Excation Safety &amp; Support</t>
  </si>
  <si>
    <t>DATE:</t>
  </si>
  <si>
    <t xml:space="preserve">7030 Rock Foundation </t>
  </si>
  <si>
    <t>7071 Class "B" Concrete (Thrust Blocks):</t>
  </si>
  <si>
    <t>7520 Temporary Paving (Hot Mix)</t>
  </si>
  <si>
    <t xml:space="preserve">7600 Reinforced Concrete Base </t>
  </si>
  <si>
    <t xml:space="preserve">7655 Hot Mix Asphalt Concrete Paving </t>
  </si>
  <si>
    <t xml:space="preserve">7050 Sand Backfill  </t>
  </si>
  <si>
    <t>XXXXX</t>
  </si>
  <si>
    <t>TOTAL ESTIMATE</t>
  </si>
  <si>
    <r>
      <t xml:space="preserve">SHEET: 1 OF </t>
    </r>
    <r>
      <rPr>
        <b/>
        <sz val="10"/>
        <color indexed="10"/>
        <rFont val="Arial"/>
        <family val="2"/>
      </rPr>
      <t>XX</t>
    </r>
  </si>
  <si>
    <t>PID</t>
  </si>
  <si>
    <t>PROJECT</t>
  </si>
  <si>
    <t>XXXX</t>
  </si>
  <si>
    <t>*</t>
  </si>
  <si>
    <t>XXX</t>
  </si>
  <si>
    <t>XX</t>
  </si>
  <si>
    <t>SHEET</t>
  </si>
  <si>
    <t>PID:</t>
  </si>
  <si>
    <t>FILE No.:</t>
  </si>
  <si>
    <t>CALCULATIONS</t>
  </si>
  <si>
    <t>ESTIMATE OF PROBABLE COST-DWU PROJECTS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</si>
</sst>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_);_(&quot;$&quot;* \(#,##0.00\);_(&quot;$&quot;* &quot;-&quot;_);_(@_)"/>
    <numFmt numFmtId="166" formatCode="&quot;$&quot;#,##0.00"/>
    <numFmt numFmtId="167" formatCode="mmmm\-yy"/>
    <numFmt numFmtId="168" formatCode="0.0"/>
    <numFmt numFmtId="169" formatCode="0.000"/>
    <numFmt numFmtId="170" formatCode="&quot;$&quot;#,##0"/>
    <numFmt numFmtId="171" formatCode="mmm\-yyyy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;[Red]&quot;$&quot;#,##0"/>
    <numFmt numFmtId="175" formatCode="[$-409]dddd\,\ mmmm\ dd\,\ yyyy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9" fontId="3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70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Font="1" applyFill="1" applyBorder="1" applyAlignment="1">
      <alignment horizontal="left" vertical="center"/>
    </xf>
    <xf numFmtId="1" fontId="0" fillId="0" borderId="0" xfId="0" applyNumberFormat="1" applyAlignment="1">
      <alignment horizontal="left"/>
    </xf>
    <xf numFmtId="168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1" fontId="0" fillId="0" borderId="16" xfId="0" applyNumberFormat="1" applyBorder="1" applyAlignment="1">
      <alignment horizontal="left"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174" fontId="0" fillId="0" borderId="11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horizontal="left" vertical="center" wrapText="1"/>
    </xf>
    <xf numFmtId="6" fontId="0" fillId="0" borderId="19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34" borderId="21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9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" fontId="0" fillId="0" borderId="22" xfId="0" applyNumberFormat="1" applyBorder="1" applyAlignment="1">
      <alignment horizontal="left"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/>
    </xf>
    <xf numFmtId="6" fontId="0" fillId="0" borderId="24" xfId="0" applyNumberFormat="1" applyFont="1" applyFill="1" applyBorder="1" applyAlignment="1">
      <alignment horizontal="right"/>
    </xf>
    <xf numFmtId="170" fontId="3" fillId="0" borderId="25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6" fontId="0" fillId="0" borderId="17" xfId="0" applyNumberFormat="1" applyFont="1" applyFill="1" applyBorder="1" applyAlignment="1">
      <alignment/>
    </xf>
    <xf numFmtId="170" fontId="0" fillId="0" borderId="17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23" xfId="0" applyNumberFormat="1" applyBorder="1" applyAlignment="1">
      <alignment/>
    </xf>
    <xf numFmtId="1" fontId="0" fillId="0" borderId="1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26" xfId="0" applyNumberFormat="1" applyFont="1" applyFill="1" applyBorder="1" applyAlignment="1">
      <alignment horizontal="right"/>
    </xf>
    <xf numFmtId="1" fontId="0" fillId="0" borderId="27" xfId="0" applyNumberFormat="1" applyBorder="1" applyAlignment="1">
      <alignment horizontal="left"/>
    </xf>
    <xf numFmtId="0" fontId="0" fillId="0" borderId="28" xfId="0" applyBorder="1" applyAlignment="1">
      <alignment/>
    </xf>
    <xf numFmtId="1" fontId="0" fillId="0" borderId="28" xfId="0" applyNumberFormat="1" applyFill="1" applyBorder="1" applyAlignment="1">
      <alignment/>
    </xf>
    <xf numFmtId="1" fontId="0" fillId="0" borderId="28" xfId="0" applyNumberFormat="1" applyBorder="1" applyAlignment="1">
      <alignment/>
    </xf>
    <xf numFmtId="170" fontId="0" fillId="0" borderId="28" xfId="0" applyNumberFormat="1" applyBorder="1" applyAlignment="1">
      <alignment/>
    </xf>
    <xf numFmtId="6" fontId="0" fillId="0" borderId="29" xfId="0" applyNumberFormat="1" applyFont="1" applyFill="1" applyBorder="1" applyAlignment="1">
      <alignment horizontal="right"/>
    </xf>
    <xf numFmtId="1" fontId="0" fillId="0" borderId="28" xfId="0" applyNumberFormat="1" applyFont="1" applyFill="1" applyBorder="1" applyAlignment="1">
      <alignment horizontal="right"/>
    </xf>
    <xf numFmtId="1" fontId="0" fillId="0" borderId="14" xfId="0" applyNumberFormat="1" applyFill="1" applyBorder="1" applyAlignment="1">
      <alignment horizontal="left"/>
    </xf>
    <xf numFmtId="170" fontId="0" fillId="0" borderId="11" xfId="0" applyNumberForma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1" xfId="0" applyNumberFormat="1" applyFont="1" applyFill="1" applyBorder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5" borderId="33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left"/>
    </xf>
    <xf numFmtId="2" fontId="8" fillId="0" borderId="0" xfId="0" applyNumberFormat="1" applyFont="1" applyAlignment="1">
      <alignment/>
    </xf>
    <xf numFmtId="0" fontId="3" fillId="0" borderId="30" xfId="0" applyFont="1" applyBorder="1" applyAlignment="1">
      <alignment/>
    </xf>
    <xf numFmtId="0" fontId="3" fillId="0" borderId="32" xfId="0" applyFont="1" applyBorder="1" applyAlignment="1">
      <alignment/>
    </xf>
    <xf numFmtId="2" fontId="0" fillId="0" borderId="10" xfId="0" applyNumberFormat="1" applyBorder="1" applyAlignment="1">
      <alignment/>
    </xf>
    <xf numFmtId="2" fontId="8" fillId="35" borderId="18" xfId="0" applyNumberFormat="1" applyFont="1" applyFill="1" applyBorder="1" applyAlignment="1">
      <alignment/>
    </xf>
    <xf numFmtId="2" fontId="8" fillId="35" borderId="0" xfId="0" applyNumberFormat="1" applyFont="1" applyFill="1" applyBorder="1" applyAlignment="1">
      <alignment/>
    </xf>
    <xf numFmtId="2" fontId="8" fillId="33" borderId="18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8" fillId="35" borderId="33" xfId="0" applyNumberFormat="1" applyFont="1" applyFill="1" applyBorder="1" applyAlignment="1">
      <alignment/>
    </xf>
    <xf numFmtId="2" fontId="8" fillId="0" borderId="0" xfId="0" applyNumberFormat="1" applyFont="1" applyAlignment="1">
      <alignment horizontal="right"/>
    </xf>
    <xf numFmtId="2" fontId="8" fillId="33" borderId="0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9" fillId="34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" fontId="3" fillId="0" borderId="3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5" fontId="8" fillId="0" borderId="1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34" borderId="37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9" xfId="0" applyFill="1" applyBorder="1" applyAlignment="1">
      <alignment/>
    </xf>
    <xf numFmtId="0" fontId="9" fillId="33" borderId="40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2" fontId="3" fillId="0" borderId="0" xfId="0" applyNumberFormat="1" applyFont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Zeros="0" tabSelected="1" zoomScalePageLayoutView="0" workbookViewId="0" topLeftCell="A1">
      <selection activeCell="C28" sqref="C28"/>
    </sheetView>
  </sheetViews>
  <sheetFormatPr defaultColWidth="9.140625" defaultRowHeight="12.75"/>
  <cols>
    <col min="1" max="1" width="10.00390625" style="33" customWidth="1"/>
    <col min="2" max="2" width="5.28125" style="0" bestFit="1" customWidth="1"/>
    <col min="3" max="3" width="50.140625" style="0" bestFit="1" customWidth="1"/>
    <col min="4" max="4" width="6.7109375" style="20" customWidth="1"/>
    <col min="5" max="6" width="7.7109375" style="20" customWidth="1"/>
    <col min="7" max="7" width="10.140625" style="20" bestFit="1" customWidth="1"/>
    <col min="8" max="8" width="10.28125" style="20" bestFit="1" customWidth="1"/>
    <col min="9" max="9" width="10.140625" style="20" bestFit="1" customWidth="1"/>
    <col min="10" max="10" width="10.421875" style="29" bestFit="1" customWidth="1"/>
    <col min="11" max="11" width="14.00390625" style="29" customWidth="1"/>
    <col min="12" max="12" width="10.28125" style="0" customWidth="1"/>
    <col min="13" max="13" width="9.28125" style="0" bestFit="1" customWidth="1"/>
  </cols>
  <sheetData>
    <row r="1" spans="1:11" ht="12.75">
      <c r="A1" s="133" t="s">
        <v>123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12.75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8"/>
    </row>
    <row r="3" spans="1:11" s="99" customFormat="1" ht="12.75">
      <c r="A3" s="96" t="s">
        <v>0</v>
      </c>
      <c r="B3" s="145" t="s">
        <v>110</v>
      </c>
      <c r="C3" s="145"/>
      <c r="D3" s="140" t="s">
        <v>1</v>
      </c>
      <c r="E3" s="140"/>
      <c r="F3" s="132" t="s">
        <v>117</v>
      </c>
      <c r="G3" s="132"/>
      <c r="H3" s="132"/>
      <c r="I3" s="13" t="s">
        <v>112</v>
      </c>
      <c r="J3" s="13"/>
      <c r="K3" s="127"/>
    </row>
    <row r="4" spans="1:11" s="99" customFormat="1" ht="12.75">
      <c r="A4" s="96" t="s">
        <v>120</v>
      </c>
      <c r="B4" s="97" t="s">
        <v>110</v>
      </c>
      <c r="C4" s="97"/>
      <c r="D4" s="140" t="s">
        <v>2</v>
      </c>
      <c r="E4" s="140"/>
      <c r="F4" s="132" t="s">
        <v>117</v>
      </c>
      <c r="G4" s="132"/>
      <c r="H4" s="132"/>
      <c r="I4" s="101"/>
      <c r="J4" s="3"/>
      <c r="K4" s="98"/>
    </row>
    <row r="5" spans="1:13" s="99" customFormat="1" ht="13.5" thickBot="1">
      <c r="A5" s="103" t="s">
        <v>121</v>
      </c>
      <c r="B5" s="146" t="s">
        <v>110</v>
      </c>
      <c r="C5" s="146"/>
      <c r="D5" s="147" t="s">
        <v>103</v>
      </c>
      <c r="E5" s="147"/>
      <c r="F5" s="139" t="s">
        <v>117</v>
      </c>
      <c r="G5" s="139"/>
      <c r="H5" s="128"/>
      <c r="I5" s="102" t="s">
        <v>111</v>
      </c>
      <c r="J5" s="5"/>
      <c r="K5" s="69">
        <f>SUM(K8:K40)</f>
        <v>0</v>
      </c>
      <c r="M5" s="100"/>
    </row>
    <row r="6" spans="1:11" ht="12.75">
      <c r="A6" s="141" t="s">
        <v>3</v>
      </c>
      <c r="B6" s="143" t="s">
        <v>4</v>
      </c>
      <c r="C6" s="60" t="s">
        <v>5</v>
      </c>
      <c r="D6" s="60" t="s">
        <v>6</v>
      </c>
      <c r="E6" s="60" t="s">
        <v>7</v>
      </c>
      <c r="F6" s="60" t="s">
        <v>7</v>
      </c>
      <c r="G6" s="60" t="s">
        <v>8</v>
      </c>
      <c r="H6" s="60" t="s">
        <v>9</v>
      </c>
      <c r="I6" s="60" t="s">
        <v>10</v>
      </c>
      <c r="J6" s="60" t="s">
        <v>4</v>
      </c>
      <c r="K6" s="61" t="s">
        <v>10</v>
      </c>
    </row>
    <row r="7" spans="1:13" ht="12.75">
      <c r="A7" s="142"/>
      <c r="B7" s="144"/>
      <c r="C7" s="62" t="s">
        <v>11</v>
      </c>
      <c r="D7" s="62" t="s">
        <v>5</v>
      </c>
      <c r="E7" s="131" t="s">
        <v>118</v>
      </c>
      <c r="F7" s="131" t="s">
        <v>118</v>
      </c>
      <c r="G7" s="62" t="s">
        <v>12</v>
      </c>
      <c r="H7" s="62" t="s">
        <v>12</v>
      </c>
      <c r="I7" s="62" t="s">
        <v>12</v>
      </c>
      <c r="J7" s="62" t="s">
        <v>13</v>
      </c>
      <c r="K7" s="63" t="s">
        <v>14</v>
      </c>
      <c r="M7" s="49"/>
    </row>
    <row r="8" spans="1:13" ht="12.75">
      <c r="A8" s="54" t="s">
        <v>93</v>
      </c>
      <c r="B8" s="56" t="s">
        <v>15</v>
      </c>
      <c r="C8" s="57" t="s">
        <v>82</v>
      </c>
      <c r="D8" s="48"/>
      <c r="E8" s="58"/>
      <c r="F8" s="58"/>
      <c r="G8" s="83">
        <f>SUM(D8:F8)</f>
        <v>0</v>
      </c>
      <c r="H8" s="58"/>
      <c r="I8" s="58"/>
      <c r="J8" s="79"/>
      <c r="K8" s="55">
        <f>J8*H8</f>
        <v>0</v>
      </c>
      <c r="M8" s="49"/>
    </row>
    <row r="9" spans="1:13" ht="12.75">
      <c r="A9" s="37" t="s">
        <v>94</v>
      </c>
      <c r="B9" s="38" t="s">
        <v>15</v>
      </c>
      <c r="C9" s="38" t="s">
        <v>87</v>
      </c>
      <c r="D9" s="39"/>
      <c r="E9" s="70"/>
      <c r="F9" s="70"/>
      <c r="G9" s="83">
        <f>SUM(D9:F9)</f>
        <v>0</v>
      </c>
      <c r="H9" s="71"/>
      <c r="I9" s="39"/>
      <c r="J9" s="80"/>
      <c r="K9" s="55">
        <f aca="true" t="shared" si="0" ref="K9:K40">J9*H9</f>
        <v>0</v>
      </c>
      <c r="M9" s="50"/>
    </row>
    <row r="10" spans="1:11" ht="12.75">
      <c r="A10" s="36" t="s">
        <v>95</v>
      </c>
      <c r="B10" s="6" t="s">
        <v>15</v>
      </c>
      <c r="C10" s="6" t="s">
        <v>88</v>
      </c>
      <c r="D10" s="10"/>
      <c r="E10" s="72"/>
      <c r="F10" s="70"/>
      <c r="G10" s="83">
        <f aca="true" t="shared" si="1" ref="G10:G40">SUM(D10:F10)</f>
        <v>0</v>
      </c>
      <c r="H10" s="73"/>
      <c r="I10" s="10"/>
      <c r="J10" s="81"/>
      <c r="K10" s="55">
        <f t="shared" si="0"/>
        <v>0</v>
      </c>
    </row>
    <row r="11" spans="1:11" ht="12.75">
      <c r="A11" s="36" t="s">
        <v>96</v>
      </c>
      <c r="B11" s="6" t="s">
        <v>15</v>
      </c>
      <c r="C11" s="6" t="s">
        <v>89</v>
      </c>
      <c r="D11" s="10"/>
      <c r="E11" s="72"/>
      <c r="F11" s="72"/>
      <c r="G11" s="83">
        <f t="shared" si="1"/>
        <v>0</v>
      </c>
      <c r="H11" s="73"/>
      <c r="I11" s="10"/>
      <c r="J11" s="81"/>
      <c r="K11" s="55">
        <f t="shared" si="0"/>
        <v>0</v>
      </c>
    </row>
    <row r="12" spans="1:11" ht="12.75">
      <c r="A12" s="36">
        <v>5020</v>
      </c>
      <c r="B12" s="6" t="s">
        <v>16</v>
      </c>
      <c r="C12" s="6" t="s">
        <v>17</v>
      </c>
      <c r="D12" s="34"/>
      <c r="E12" s="74"/>
      <c r="F12" s="74"/>
      <c r="G12" s="83">
        <f t="shared" si="1"/>
        <v>0</v>
      </c>
      <c r="H12" s="73"/>
      <c r="I12" s="10"/>
      <c r="J12" s="81"/>
      <c r="K12" s="55">
        <f t="shared" si="0"/>
        <v>0</v>
      </c>
    </row>
    <row r="13" spans="1:11" ht="12.75">
      <c r="A13" s="36">
        <v>5050</v>
      </c>
      <c r="B13" s="6" t="s">
        <v>18</v>
      </c>
      <c r="C13" s="6" t="s">
        <v>19</v>
      </c>
      <c r="D13" s="10"/>
      <c r="E13" s="72"/>
      <c r="F13" s="72"/>
      <c r="G13" s="83">
        <f t="shared" si="1"/>
        <v>0</v>
      </c>
      <c r="H13" s="73"/>
      <c r="I13" s="10"/>
      <c r="J13" s="81"/>
      <c r="K13" s="55">
        <f t="shared" si="0"/>
        <v>0</v>
      </c>
    </row>
    <row r="14" spans="1:11" ht="12.75">
      <c r="A14" s="30">
        <v>5091</v>
      </c>
      <c r="B14" s="8" t="s">
        <v>18</v>
      </c>
      <c r="C14" s="7" t="s">
        <v>67</v>
      </c>
      <c r="D14" s="10"/>
      <c r="E14" s="72"/>
      <c r="F14" s="72"/>
      <c r="G14" s="83">
        <f t="shared" si="1"/>
        <v>0</v>
      </c>
      <c r="H14" s="73"/>
      <c r="I14" s="10"/>
      <c r="J14" s="81"/>
      <c r="K14" s="55">
        <f t="shared" si="0"/>
        <v>0</v>
      </c>
    </row>
    <row r="15" spans="1:11" ht="12.75">
      <c r="A15" s="30">
        <v>5092</v>
      </c>
      <c r="B15" s="8" t="s">
        <v>18</v>
      </c>
      <c r="C15" s="7" t="s">
        <v>97</v>
      </c>
      <c r="D15" s="10"/>
      <c r="E15" s="72"/>
      <c r="F15" s="72"/>
      <c r="G15" s="83">
        <f t="shared" si="1"/>
        <v>0</v>
      </c>
      <c r="H15" s="73"/>
      <c r="I15" s="10"/>
      <c r="J15" s="81"/>
      <c r="K15" s="55">
        <f>J15*H15</f>
        <v>0</v>
      </c>
    </row>
    <row r="16" spans="1:11" ht="12.75">
      <c r="A16" s="36">
        <v>5093</v>
      </c>
      <c r="B16" s="6" t="s">
        <v>18</v>
      </c>
      <c r="C16" s="6" t="s">
        <v>68</v>
      </c>
      <c r="D16" s="10"/>
      <c r="E16" s="72"/>
      <c r="F16" s="72"/>
      <c r="G16" s="83">
        <f t="shared" si="1"/>
        <v>0</v>
      </c>
      <c r="H16" s="73"/>
      <c r="I16" s="10"/>
      <c r="J16" s="81"/>
      <c r="K16" s="55">
        <f t="shared" si="0"/>
        <v>0</v>
      </c>
    </row>
    <row r="17" spans="1:11" ht="12.75">
      <c r="A17" s="36" t="s">
        <v>98</v>
      </c>
      <c r="B17" s="6" t="s">
        <v>18</v>
      </c>
      <c r="C17" s="6" t="s">
        <v>91</v>
      </c>
      <c r="D17" s="10"/>
      <c r="E17" s="72"/>
      <c r="F17" s="72"/>
      <c r="G17" s="83">
        <f t="shared" si="1"/>
        <v>0</v>
      </c>
      <c r="H17" s="73"/>
      <c r="I17" s="10"/>
      <c r="J17" s="81"/>
      <c r="K17" s="55">
        <f t="shared" si="0"/>
        <v>0</v>
      </c>
    </row>
    <row r="18" spans="1:11" ht="12.75">
      <c r="A18" s="36" t="s">
        <v>99</v>
      </c>
      <c r="B18" s="6" t="s">
        <v>18</v>
      </c>
      <c r="C18" s="6" t="s">
        <v>90</v>
      </c>
      <c r="D18" s="10"/>
      <c r="E18" s="72"/>
      <c r="F18" s="72"/>
      <c r="G18" s="83">
        <f t="shared" si="1"/>
        <v>0</v>
      </c>
      <c r="H18" s="73"/>
      <c r="I18" s="10"/>
      <c r="J18" s="81"/>
      <c r="K18" s="55">
        <f t="shared" si="0"/>
        <v>0</v>
      </c>
    </row>
    <row r="19" spans="1:11" ht="12.75">
      <c r="A19" s="36">
        <v>5600</v>
      </c>
      <c r="B19" s="6" t="s">
        <v>18</v>
      </c>
      <c r="C19" s="6" t="s">
        <v>20</v>
      </c>
      <c r="D19" s="73"/>
      <c r="E19" s="72"/>
      <c r="F19" s="72"/>
      <c r="G19" s="83">
        <f t="shared" si="1"/>
        <v>0</v>
      </c>
      <c r="H19" s="73"/>
      <c r="I19" s="10"/>
      <c r="J19" s="81"/>
      <c r="K19" s="55">
        <f t="shared" si="0"/>
        <v>0</v>
      </c>
    </row>
    <row r="20" spans="1:11" ht="12.75">
      <c r="A20" s="36">
        <v>6060</v>
      </c>
      <c r="B20" s="6" t="s">
        <v>18</v>
      </c>
      <c r="C20" s="6" t="s">
        <v>44</v>
      </c>
      <c r="D20" s="73"/>
      <c r="E20" s="72"/>
      <c r="F20" s="72"/>
      <c r="G20" s="83">
        <f t="shared" si="1"/>
        <v>0</v>
      </c>
      <c r="H20" s="73"/>
      <c r="I20" s="10"/>
      <c r="J20" s="81"/>
      <c r="K20" s="55">
        <f t="shared" si="0"/>
        <v>0</v>
      </c>
    </row>
    <row r="21" spans="1:11" ht="12.75">
      <c r="A21" s="32">
        <v>6080</v>
      </c>
      <c r="B21" s="7" t="s">
        <v>18</v>
      </c>
      <c r="C21" s="7" t="s">
        <v>76</v>
      </c>
      <c r="D21" s="73"/>
      <c r="E21" s="72"/>
      <c r="F21" s="72"/>
      <c r="G21" s="83">
        <f t="shared" si="1"/>
        <v>0</v>
      </c>
      <c r="H21" s="73"/>
      <c r="I21" s="10"/>
      <c r="J21" s="81"/>
      <c r="K21" s="55">
        <f t="shared" si="0"/>
        <v>0</v>
      </c>
    </row>
    <row r="22" spans="1:11" ht="12.75">
      <c r="A22" s="32">
        <v>6100</v>
      </c>
      <c r="B22" s="7" t="s">
        <v>18</v>
      </c>
      <c r="C22" s="7" t="s">
        <v>66</v>
      </c>
      <c r="D22" s="73"/>
      <c r="E22" s="72"/>
      <c r="F22" s="72"/>
      <c r="G22" s="83">
        <f t="shared" si="1"/>
        <v>0</v>
      </c>
      <c r="H22" s="73"/>
      <c r="I22" s="10"/>
      <c r="J22" s="81"/>
      <c r="K22" s="55">
        <f t="shared" si="0"/>
        <v>0</v>
      </c>
    </row>
    <row r="23" spans="1:11" ht="12.75">
      <c r="A23" s="32" t="s">
        <v>100</v>
      </c>
      <c r="B23" s="7" t="s">
        <v>18</v>
      </c>
      <c r="C23" s="7" t="s">
        <v>78</v>
      </c>
      <c r="D23" s="9"/>
      <c r="E23" s="64"/>
      <c r="F23" s="64"/>
      <c r="G23" s="83">
        <f t="shared" si="1"/>
        <v>0</v>
      </c>
      <c r="H23" s="73"/>
      <c r="I23" s="9"/>
      <c r="J23" s="81"/>
      <c r="K23" s="55">
        <f t="shared" si="0"/>
        <v>0</v>
      </c>
    </row>
    <row r="24" spans="1:11" ht="12.75">
      <c r="A24" s="32" t="s">
        <v>101</v>
      </c>
      <c r="B24" s="7" t="s">
        <v>18</v>
      </c>
      <c r="C24" s="7" t="s">
        <v>42</v>
      </c>
      <c r="D24" s="73"/>
      <c r="E24" s="72"/>
      <c r="F24" s="72"/>
      <c r="G24" s="83">
        <f t="shared" si="1"/>
        <v>0</v>
      </c>
      <c r="H24" s="73"/>
      <c r="I24" s="10"/>
      <c r="J24" s="81"/>
      <c r="K24" s="55">
        <f t="shared" si="0"/>
        <v>0</v>
      </c>
    </row>
    <row r="25" spans="1:11" ht="12.75">
      <c r="A25" s="36">
        <v>6141</v>
      </c>
      <c r="B25" s="6" t="s">
        <v>18</v>
      </c>
      <c r="C25" s="6" t="s">
        <v>43</v>
      </c>
      <c r="D25" s="73"/>
      <c r="E25" s="72"/>
      <c r="F25" s="72"/>
      <c r="G25" s="83">
        <f t="shared" si="1"/>
        <v>0</v>
      </c>
      <c r="H25" s="73"/>
      <c r="I25" s="52"/>
      <c r="J25" s="81"/>
      <c r="K25" s="55">
        <f t="shared" si="0"/>
        <v>0</v>
      </c>
    </row>
    <row r="26" spans="1:11" ht="12.75">
      <c r="A26" s="36">
        <v>6920</v>
      </c>
      <c r="B26" s="6" t="s">
        <v>15</v>
      </c>
      <c r="C26" s="6" t="s">
        <v>69</v>
      </c>
      <c r="D26" s="73"/>
      <c r="E26" s="72"/>
      <c r="F26" s="72"/>
      <c r="G26" s="83">
        <f t="shared" si="1"/>
        <v>0</v>
      </c>
      <c r="H26" s="73"/>
      <c r="I26" s="10"/>
      <c r="J26" s="81"/>
      <c r="K26" s="55">
        <f t="shared" si="0"/>
        <v>0</v>
      </c>
    </row>
    <row r="27" spans="1:11" ht="12.75">
      <c r="A27" s="36">
        <v>6925</v>
      </c>
      <c r="B27" s="35" t="s">
        <v>15</v>
      </c>
      <c r="C27" s="35" t="s">
        <v>102</v>
      </c>
      <c r="D27" s="73"/>
      <c r="E27" s="72"/>
      <c r="F27" s="72"/>
      <c r="G27" s="83">
        <f t="shared" si="1"/>
        <v>0</v>
      </c>
      <c r="H27" s="73"/>
      <c r="I27" s="10"/>
      <c r="J27" s="81"/>
      <c r="K27" s="55">
        <f t="shared" si="0"/>
        <v>0</v>
      </c>
    </row>
    <row r="28" spans="1:11" ht="12.75">
      <c r="A28" s="36">
        <v>7030</v>
      </c>
      <c r="B28" s="6" t="s">
        <v>21</v>
      </c>
      <c r="C28" s="6" t="s">
        <v>22</v>
      </c>
      <c r="D28" s="73"/>
      <c r="E28" s="75"/>
      <c r="F28" s="75"/>
      <c r="G28" s="83">
        <f t="shared" si="1"/>
        <v>0</v>
      </c>
      <c r="H28" s="73"/>
      <c r="I28" s="11"/>
      <c r="J28" s="81"/>
      <c r="K28" s="55">
        <f t="shared" si="0"/>
        <v>0</v>
      </c>
    </row>
    <row r="29" spans="1:11" ht="12.75">
      <c r="A29" s="36">
        <v>7041</v>
      </c>
      <c r="B29" s="6" t="s">
        <v>21</v>
      </c>
      <c r="C29" s="6" t="s">
        <v>41</v>
      </c>
      <c r="D29" s="77"/>
      <c r="E29" s="72"/>
      <c r="F29" s="72"/>
      <c r="G29" s="83">
        <f t="shared" si="1"/>
        <v>0</v>
      </c>
      <c r="H29" s="73"/>
      <c r="I29" s="11"/>
      <c r="J29" s="81"/>
      <c r="K29" s="55">
        <f t="shared" si="0"/>
        <v>0</v>
      </c>
    </row>
    <row r="30" spans="1:11" ht="12.75">
      <c r="A30" s="36">
        <v>7050</v>
      </c>
      <c r="B30" s="6" t="s">
        <v>21</v>
      </c>
      <c r="C30" s="6" t="s">
        <v>23</v>
      </c>
      <c r="D30" s="73"/>
      <c r="E30" s="75"/>
      <c r="F30" s="75"/>
      <c r="G30" s="83">
        <f t="shared" si="1"/>
        <v>0</v>
      </c>
      <c r="H30" s="73"/>
      <c r="I30" s="11"/>
      <c r="J30" s="81"/>
      <c r="K30" s="55">
        <f t="shared" si="0"/>
        <v>0</v>
      </c>
    </row>
    <row r="31" spans="1:11" ht="12.75">
      <c r="A31" s="36">
        <v>7071</v>
      </c>
      <c r="B31" s="6" t="s">
        <v>21</v>
      </c>
      <c r="C31" s="6" t="s">
        <v>24</v>
      </c>
      <c r="D31" s="73"/>
      <c r="E31" s="75"/>
      <c r="F31" s="75"/>
      <c r="G31" s="83">
        <f t="shared" si="1"/>
        <v>0</v>
      </c>
      <c r="H31" s="73"/>
      <c r="I31" s="11"/>
      <c r="J31" s="81"/>
      <c r="K31" s="55">
        <f t="shared" si="0"/>
        <v>0</v>
      </c>
    </row>
    <row r="32" spans="1:11" ht="12.75">
      <c r="A32" s="36">
        <v>7520</v>
      </c>
      <c r="B32" s="6" t="s">
        <v>16</v>
      </c>
      <c r="C32" s="6" t="s">
        <v>25</v>
      </c>
      <c r="D32" s="73"/>
      <c r="E32" s="75"/>
      <c r="F32" s="75"/>
      <c r="G32" s="83">
        <f t="shared" si="1"/>
        <v>0</v>
      </c>
      <c r="H32" s="73"/>
      <c r="I32" s="11"/>
      <c r="J32" s="81"/>
      <c r="K32" s="55">
        <f t="shared" si="0"/>
        <v>0</v>
      </c>
    </row>
    <row r="33" spans="1:11" ht="12.75">
      <c r="A33" s="36">
        <v>7530</v>
      </c>
      <c r="B33" s="6" t="s">
        <v>15</v>
      </c>
      <c r="C33" s="6" t="s">
        <v>92</v>
      </c>
      <c r="D33" s="73"/>
      <c r="E33" s="72"/>
      <c r="F33" s="72"/>
      <c r="G33" s="83">
        <f t="shared" si="1"/>
        <v>0</v>
      </c>
      <c r="H33" s="73"/>
      <c r="I33" s="10"/>
      <c r="J33" s="81"/>
      <c r="K33" s="55">
        <f t="shared" si="0"/>
        <v>0</v>
      </c>
    </row>
    <row r="34" spans="1:11" ht="12.75">
      <c r="A34" s="31">
        <v>7583</v>
      </c>
      <c r="B34" s="27" t="s">
        <v>21</v>
      </c>
      <c r="C34" s="28" t="s">
        <v>77</v>
      </c>
      <c r="D34" s="73"/>
      <c r="E34" s="76"/>
      <c r="F34" s="76"/>
      <c r="G34" s="83">
        <f t="shared" si="1"/>
        <v>0</v>
      </c>
      <c r="H34" s="73"/>
      <c r="I34" s="11"/>
      <c r="J34" s="81"/>
      <c r="K34" s="55">
        <f t="shared" si="0"/>
        <v>0</v>
      </c>
    </row>
    <row r="35" spans="1:11" ht="12.75">
      <c r="A35" s="94">
        <v>7600</v>
      </c>
      <c r="B35" s="9" t="s">
        <v>21</v>
      </c>
      <c r="C35" s="9" t="s">
        <v>74</v>
      </c>
      <c r="D35" s="73"/>
      <c r="E35" s="76"/>
      <c r="F35" s="76"/>
      <c r="G35" s="83">
        <f t="shared" si="1"/>
        <v>0</v>
      </c>
      <c r="H35" s="73"/>
      <c r="I35" s="76"/>
      <c r="J35" s="95"/>
      <c r="K35" s="55">
        <f t="shared" si="0"/>
        <v>0</v>
      </c>
    </row>
    <row r="36" spans="1:11" ht="12.75">
      <c r="A36" s="94">
        <v>7655</v>
      </c>
      <c r="B36" s="9" t="s">
        <v>21</v>
      </c>
      <c r="C36" s="9" t="s">
        <v>75</v>
      </c>
      <c r="D36" s="73"/>
      <c r="E36" s="76"/>
      <c r="F36" s="76"/>
      <c r="G36" s="83">
        <f t="shared" si="1"/>
        <v>0</v>
      </c>
      <c r="H36" s="73"/>
      <c r="I36" s="76"/>
      <c r="J36" s="95"/>
      <c r="K36" s="55">
        <f t="shared" si="0"/>
        <v>0</v>
      </c>
    </row>
    <row r="37" spans="1:11" ht="12.75">
      <c r="A37" s="36">
        <v>7712</v>
      </c>
      <c r="B37" s="6" t="s">
        <v>26</v>
      </c>
      <c r="C37" s="6" t="s">
        <v>58</v>
      </c>
      <c r="D37" s="73"/>
      <c r="E37" s="73"/>
      <c r="F37" s="73"/>
      <c r="G37" s="83">
        <f t="shared" si="1"/>
        <v>0</v>
      </c>
      <c r="H37" s="73"/>
      <c r="I37" s="10"/>
      <c r="J37" s="81"/>
      <c r="K37" s="55">
        <f t="shared" si="0"/>
        <v>0</v>
      </c>
    </row>
    <row r="38" spans="1:11" ht="12.75">
      <c r="A38" s="36">
        <v>7730</v>
      </c>
      <c r="B38" s="6" t="s">
        <v>26</v>
      </c>
      <c r="C38" s="6" t="s">
        <v>27</v>
      </c>
      <c r="D38" s="73"/>
      <c r="E38" s="73"/>
      <c r="F38" s="73"/>
      <c r="G38" s="83">
        <f t="shared" si="1"/>
        <v>0</v>
      </c>
      <c r="H38" s="73"/>
      <c r="I38" s="10"/>
      <c r="J38" s="81"/>
      <c r="K38" s="55">
        <f t="shared" si="0"/>
        <v>0</v>
      </c>
    </row>
    <row r="39" spans="1:11" ht="12.75">
      <c r="A39" s="65">
        <v>8011</v>
      </c>
      <c r="B39" s="66" t="s">
        <v>15</v>
      </c>
      <c r="C39" s="66" t="s">
        <v>28</v>
      </c>
      <c r="D39" s="78"/>
      <c r="E39" s="78"/>
      <c r="F39" s="78"/>
      <c r="G39" s="86">
        <f t="shared" si="1"/>
        <v>0</v>
      </c>
      <c r="H39" s="78"/>
      <c r="I39" s="67"/>
      <c r="J39" s="82"/>
      <c r="K39" s="68">
        <f t="shared" si="0"/>
        <v>0</v>
      </c>
    </row>
    <row r="40" spans="1:11" ht="13.5" thickBot="1">
      <c r="A40" s="87">
        <v>20500</v>
      </c>
      <c r="B40" s="88" t="s">
        <v>18</v>
      </c>
      <c r="C40" s="88" t="s">
        <v>29</v>
      </c>
      <c r="D40" s="89"/>
      <c r="E40" s="89"/>
      <c r="F40" s="89"/>
      <c r="G40" s="93">
        <f t="shared" si="1"/>
        <v>0</v>
      </c>
      <c r="H40" s="89"/>
      <c r="I40" s="90"/>
      <c r="J40" s="91"/>
      <c r="K40" s="92">
        <f t="shared" si="0"/>
        <v>0</v>
      </c>
    </row>
  </sheetData>
  <sheetProtection/>
  <mergeCells count="11">
    <mergeCell ref="D5:E5"/>
    <mergeCell ref="F4:H4"/>
    <mergeCell ref="A1:K2"/>
    <mergeCell ref="F5:G5"/>
    <mergeCell ref="F3:H3"/>
    <mergeCell ref="D4:E4"/>
    <mergeCell ref="A6:A7"/>
    <mergeCell ref="B6:B7"/>
    <mergeCell ref="B3:C3"/>
    <mergeCell ref="D3:E3"/>
    <mergeCell ref="B5:C5"/>
  </mergeCells>
  <printOptions/>
  <pageMargins left="0.59" right="0.75" top="1" bottom="1" header="0.5" footer="0.5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zoomScalePageLayoutView="0" workbookViewId="0" topLeftCell="A1">
      <selection activeCell="W29" sqref="W29"/>
    </sheetView>
  </sheetViews>
  <sheetFormatPr defaultColWidth="9.140625" defaultRowHeight="12.75"/>
  <cols>
    <col min="1" max="1" width="1.57421875" style="0" bestFit="1" customWidth="1"/>
    <col min="2" max="2" width="14.140625" style="0" customWidth="1"/>
    <col min="3" max="3" width="3.140625" style="0" bestFit="1" customWidth="1"/>
    <col min="4" max="4" width="4.7109375" style="85" bestFit="1" customWidth="1"/>
    <col min="5" max="5" width="2.140625" style="0" bestFit="1" customWidth="1"/>
    <col min="6" max="6" width="5.28125" style="0" bestFit="1" customWidth="1"/>
    <col min="7" max="7" width="4.00390625" style="0" bestFit="1" customWidth="1"/>
    <col min="8" max="8" width="9.00390625" style="12" customWidth="1"/>
    <col min="9" max="9" width="2.140625" style="0" bestFit="1" customWidth="1"/>
    <col min="11" max="11" width="2.140625" style="0" bestFit="1" customWidth="1"/>
    <col min="12" max="12" width="11.7109375" style="12" customWidth="1"/>
    <col min="13" max="13" width="3.00390625" style="0" customWidth="1"/>
    <col min="14" max="14" width="10.57421875" style="0" customWidth="1"/>
    <col min="15" max="15" width="5.140625" style="0" bestFit="1" customWidth="1"/>
    <col min="16" max="16" width="9.8515625" style="0" customWidth="1"/>
    <col min="17" max="17" width="4.7109375" style="0" customWidth="1"/>
  </cols>
  <sheetData>
    <row r="1" spans="1:17" ht="12.75">
      <c r="A1" s="150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</row>
    <row r="2" spans="1:17" ht="12.7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5"/>
    </row>
    <row r="3" spans="1:17" ht="13.5" thickBot="1">
      <c r="A3" s="117" t="s">
        <v>114</v>
      </c>
      <c r="B3" s="13"/>
      <c r="C3" s="2"/>
      <c r="D3" s="129" t="s">
        <v>115</v>
      </c>
      <c r="E3" s="2"/>
      <c r="F3" s="2"/>
      <c r="G3" s="2"/>
      <c r="H3" s="2"/>
      <c r="I3" s="2"/>
      <c r="J3" s="2"/>
      <c r="K3" s="2"/>
      <c r="L3" s="140" t="s">
        <v>1</v>
      </c>
      <c r="M3" s="140"/>
      <c r="N3" s="158" t="s">
        <v>115</v>
      </c>
      <c r="O3" s="158"/>
      <c r="P3" s="158"/>
      <c r="Q3" s="159"/>
    </row>
    <row r="4" spans="1:17" ht="13.5" thickBot="1">
      <c r="A4" s="117" t="s">
        <v>113</v>
      </c>
      <c r="B4" s="13"/>
      <c r="C4" s="2"/>
      <c r="D4" s="129" t="s">
        <v>115</v>
      </c>
      <c r="E4" s="2"/>
      <c r="F4" s="2"/>
      <c r="G4" s="2"/>
      <c r="H4" s="2"/>
      <c r="I4" s="2"/>
      <c r="J4" s="2"/>
      <c r="K4" s="2"/>
      <c r="L4" s="140" t="s">
        <v>2</v>
      </c>
      <c r="M4" s="140"/>
      <c r="N4" s="158" t="s">
        <v>115</v>
      </c>
      <c r="O4" s="158"/>
      <c r="P4" s="158"/>
      <c r="Q4" s="159"/>
    </row>
    <row r="5" spans="1:17" ht="13.5" thickBot="1">
      <c r="A5" s="118" t="s">
        <v>119</v>
      </c>
      <c r="B5" s="41"/>
      <c r="C5" s="4"/>
      <c r="D5" s="129" t="s">
        <v>115</v>
      </c>
      <c r="E5" s="4"/>
      <c r="F5" s="4"/>
      <c r="G5" s="4"/>
      <c r="H5" s="119"/>
      <c r="I5" s="4"/>
      <c r="J5" s="4"/>
      <c r="K5" s="4"/>
      <c r="L5" s="147" t="s">
        <v>103</v>
      </c>
      <c r="M5" s="147"/>
      <c r="N5" s="148" t="s">
        <v>115</v>
      </c>
      <c r="O5" s="148"/>
      <c r="P5" s="148"/>
      <c r="Q5" s="149"/>
    </row>
    <row r="7" spans="2:17" ht="12.75">
      <c r="B7" s="160" t="s">
        <v>104</v>
      </c>
      <c r="C7" s="161"/>
      <c r="D7" s="161"/>
      <c r="E7" s="161"/>
      <c r="P7" s="156" t="s">
        <v>72</v>
      </c>
      <c r="Q7" s="157"/>
    </row>
    <row r="8" spans="2:5" ht="14.25">
      <c r="B8" s="24" t="s">
        <v>45</v>
      </c>
      <c r="C8" s="22"/>
      <c r="E8" s="22"/>
    </row>
    <row r="9" spans="2:5" ht="4.5" customHeight="1">
      <c r="B9" s="23"/>
      <c r="C9" s="22"/>
      <c r="E9" s="22"/>
    </row>
    <row r="10" spans="2:17" ht="14.25">
      <c r="B10" s="108" t="s">
        <v>117</v>
      </c>
      <c r="C10" s="42" t="s">
        <v>116</v>
      </c>
      <c r="D10" s="106" t="s">
        <v>118</v>
      </c>
      <c r="E10" t="s">
        <v>116</v>
      </c>
      <c r="F10">
        <v>1</v>
      </c>
      <c r="G10" t="s">
        <v>31</v>
      </c>
      <c r="H10" s="12">
        <v>0.1</v>
      </c>
      <c r="I10" t="s">
        <v>32</v>
      </c>
      <c r="J10">
        <v>27</v>
      </c>
      <c r="K10" t="s">
        <v>33</v>
      </c>
      <c r="L10" s="122" t="e">
        <f>B10*D10*F10*H10/J10</f>
        <v>#VALUE!</v>
      </c>
      <c r="M10" s="23" t="s">
        <v>59</v>
      </c>
      <c r="N10" s="23"/>
      <c r="P10" s="125" t="e">
        <f>L10+L11</f>
        <v>#VALUE!</v>
      </c>
      <c r="Q10" s="51" t="s">
        <v>70</v>
      </c>
    </row>
    <row r="11" spans="2:14" ht="14.25">
      <c r="B11" s="109" t="s">
        <v>117</v>
      </c>
      <c r="C11" t="s">
        <v>116</v>
      </c>
      <c r="D11" s="107" t="s">
        <v>118</v>
      </c>
      <c r="E11" t="s">
        <v>116</v>
      </c>
      <c r="F11">
        <v>1</v>
      </c>
      <c r="G11" t="s">
        <v>31</v>
      </c>
      <c r="H11" s="12">
        <v>0.05</v>
      </c>
      <c r="I11" t="s">
        <v>32</v>
      </c>
      <c r="J11">
        <v>27</v>
      </c>
      <c r="K11" t="s">
        <v>33</v>
      </c>
      <c r="L11" s="124" t="e">
        <f>B11*D11*F11*H11/J11</f>
        <v>#VALUE!</v>
      </c>
      <c r="M11" s="23" t="s">
        <v>60</v>
      </c>
      <c r="N11" s="23"/>
    </row>
    <row r="13" spans="2:6" ht="12.75">
      <c r="B13" s="23" t="s">
        <v>51</v>
      </c>
      <c r="C13" s="23"/>
      <c r="D13" s="84"/>
      <c r="E13" s="23"/>
      <c r="F13" s="23"/>
    </row>
    <row r="14" spans="2:5" ht="14.25">
      <c r="B14" s="24" t="s">
        <v>57</v>
      </c>
      <c r="C14" s="22"/>
      <c r="E14" s="22"/>
    </row>
    <row r="15" spans="2:6" ht="4.5" customHeight="1">
      <c r="B15" s="23"/>
      <c r="C15" s="23"/>
      <c r="D15" s="84"/>
      <c r="E15" s="23"/>
      <c r="F15" s="23"/>
    </row>
    <row r="16" spans="2:17" ht="14.25">
      <c r="B16" s="108" t="s">
        <v>117</v>
      </c>
      <c r="C16" t="s">
        <v>30</v>
      </c>
      <c r="D16" s="106" t="s">
        <v>118</v>
      </c>
      <c r="E16" t="s">
        <v>116</v>
      </c>
      <c r="F16" s="12">
        <v>0.67</v>
      </c>
      <c r="G16" t="s">
        <v>32</v>
      </c>
      <c r="H16">
        <v>27</v>
      </c>
      <c r="I16" t="s">
        <v>33</v>
      </c>
      <c r="J16" s="122" t="e">
        <f>B16*D16*F16/H16</f>
        <v>#VALUE!</v>
      </c>
      <c r="K16" s="23" t="s">
        <v>59</v>
      </c>
      <c r="L16" s="23"/>
      <c r="M16" s="22"/>
      <c r="P16" s="116" t="e">
        <f>J16+J17</f>
        <v>#VALUE!</v>
      </c>
      <c r="Q16" s="51" t="s">
        <v>70</v>
      </c>
    </row>
    <row r="17" spans="2:13" ht="14.25">
      <c r="B17" s="110" t="s">
        <v>117</v>
      </c>
      <c r="C17" t="s">
        <v>30</v>
      </c>
      <c r="D17" s="107" t="s">
        <v>118</v>
      </c>
      <c r="E17" t="s">
        <v>116</v>
      </c>
      <c r="F17" s="12">
        <v>0.67</v>
      </c>
      <c r="G17" t="s">
        <v>32</v>
      </c>
      <c r="H17">
        <v>27</v>
      </c>
      <c r="I17" t="s">
        <v>33</v>
      </c>
      <c r="J17" s="120" t="e">
        <f>B17*D17*F17/H17</f>
        <v>#VALUE!</v>
      </c>
      <c r="K17" s="23" t="s">
        <v>60</v>
      </c>
      <c r="L17" s="23"/>
      <c r="M17" s="22"/>
    </row>
    <row r="19" spans="2:4" ht="12.75">
      <c r="B19" s="160" t="s">
        <v>109</v>
      </c>
      <c r="C19" s="161"/>
      <c r="D19" s="161"/>
    </row>
    <row r="20" spans="2:5" ht="14.25">
      <c r="B20" s="24" t="s">
        <v>46</v>
      </c>
      <c r="C20" s="22"/>
      <c r="E20" s="22"/>
    </row>
    <row r="21" spans="2:6" ht="4.5" customHeight="1">
      <c r="B21" s="23"/>
      <c r="C21" s="23"/>
      <c r="D21" s="84"/>
      <c r="E21" s="23"/>
      <c r="F21" s="23"/>
    </row>
    <row r="22" spans="2:17" ht="14.25">
      <c r="B22" s="108" t="s">
        <v>117</v>
      </c>
      <c r="C22" t="s">
        <v>30</v>
      </c>
      <c r="D22" s="106" t="s">
        <v>118</v>
      </c>
      <c r="E22" t="s">
        <v>116</v>
      </c>
      <c r="F22">
        <v>4</v>
      </c>
      <c r="G22" t="s">
        <v>31</v>
      </c>
      <c r="H22" s="12">
        <v>0.1</v>
      </c>
      <c r="I22" t="s">
        <v>32</v>
      </c>
      <c r="J22">
        <v>27</v>
      </c>
      <c r="K22" t="s">
        <v>33</v>
      </c>
      <c r="L22" s="45" t="e">
        <f>B22*D22*F22*H22/J22</f>
        <v>#VALUE!</v>
      </c>
      <c r="M22" s="23" t="s">
        <v>59</v>
      </c>
      <c r="N22" s="23"/>
      <c r="O22" s="22"/>
      <c r="P22" s="116" t="e">
        <f>L23+L22</f>
        <v>#VALUE!</v>
      </c>
      <c r="Q22" s="51" t="s">
        <v>70</v>
      </c>
    </row>
    <row r="23" spans="2:15" ht="14.25">
      <c r="B23" s="110" t="s">
        <v>117</v>
      </c>
      <c r="C23" t="s">
        <v>30</v>
      </c>
      <c r="D23" s="107" t="s">
        <v>118</v>
      </c>
      <c r="E23" t="s">
        <v>116</v>
      </c>
      <c r="F23">
        <v>4</v>
      </c>
      <c r="G23" t="s">
        <v>31</v>
      </c>
      <c r="H23" s="12">
        <v>0.1</v>
      </c>
      <c r="I23" t="s">
        <v>32</v>
      </c>
      <c r="J23">
        <v>27</v>
      </c>
      <c r="K23" t="s">
        <v>33</v>
      </c>
      <c r="L23" s="45" t="e">
        <f>B23*D23*F23*H23/J23</f>
        <v>#VALUE!</v>
      </c>
      <c r="M23" s="23" t="s">
        <v>60</v>
      </c>
      <c r="N23" s="23"/>
      <c r="O23" s="22"/>
    </row>
    <row r="24" spans="12:23" ht="12.75">
      <c r="L24" s="44"/>
      <c r="W24" s="104"/>
    </row>
    <row r="25" spans="2:11" ht="12.75">
      <c r="B25" s="13"/>
      <c r="C25" s="2"/>
      <c r="D25" s="111"/>
      <c r="E25" s="2"/>
      <c r="F25" s="2"/>
      <c r="G25" s="2"/>
      <c r="H25" s="2"/>
      <c r="I25" s="2"/>
      <c r="J25" s="14"/>
      <c r="K25" s="14"/>
    </row>
    <row r="26" spans="2:12" ht="15" thickBot="1">
      <c r="B26" s="41" t="s">
        <v>105</v>
      </c>
      <c r="C26" s="40"/>
      <c r="D26" s="112"/>
      <c r="E26" s="40"/>
      <c r="F26" s="40"/>
      <c r="G26" s="40"/>
      <c r="H26" s="40"/>
      <c r="I26" s="2"/>
      <c r="J26" s="123">
        <f>SUM(G28:H33)</f>
        <v>0</v>
      </c>
      <c r="K26" s="23" t="s">
        <v>61</v>
      </c>
      <c r="L26" s="46"/>
    </row>
    <row r="27" spans="2:12" ht="12.75">
      <c r="B27" s="15" t="s">
        <v>36</v>
      </c>
      <c r="C27" s="16" t="s">
        <v>37</v>
      </c>
      <c r="D27" s="174" t="s">
        <v>38</v>
      </c>
      <c r="E27" s="171"/>
      <c r="F27" s="171"/>
      <c r="G27" s="171" t="s">
        <v>65</v>
      </c>
      <c r="H27" s="172"/>
      <c r="L27"/>
    </row>
    <row r="28" spans="2:12" ht="12.75">
      <c r="B28" s="17" t="s">
        <v>39</v>
      </c>
      <c r="C28" s="25"/>
      <c r="D28" s="162">
        <v>0.3</v>
      </c>
      <c r="E28" s="163"/>
      <c r="F28" s="163"/>
      <c r="G28" s="169">
        <f aca="true" t="shared" si="0" ref="G28:G33">D28*C28</f>
        <v>0</v>
      </c>
      <c r="H28" s="170"/>
      <c r="L28"/>
    </row>
    <row r="29" spans="2:12" ht="12.75">
      <c r="B29" s="53" t="s">
        <v>81</v>
      </c>
      <c r="C29" s="25"/>
      <c r="D29" s="162">
        <v>0.3</v>
      </c>
      <c r="E29" s="163"/>
      <c r="F29" s="163"/>
      <c r="G29" s="169">
        <f t="shared" si="0"/>
        <v>0</v>
      </c>
      <c r="H29" s="170"/>
      <c r="L29"/>
    </row>
    <row r="30" spans="1:12" ht="12.75">
      <c r="A30" s="18"/>
      <c r="B30" s="19" t="s">
        <v>84</v>
      </c>
      <c r="C30" s="25"/>
      <c r="D30" s="164">
        <v>0.2</v>
      </c>
      <c r="E30" s="165"/>
      <c r="F30" s="166"/>
      <c r="G30" s="167">
        <f t="shared" si="0"/>
        <v>0</v>
      </c>
      <c r="H30" s="168"/>
      <c r="L30"/>
    </row>
    <row r="31" spans="1:12" ht="12.75">
      <c r="A31" s="18"/>
      <c r="B31" s="19" t="s">
        <v>79</v>
      </c>
      <c r="C31" s="25"/>
      <c r="D31" s="164">
        <v>0.2</v>
      </c>
      <c r="E31" s="165"/>
      <c r="F31" s="166"/>
      <c r="G31" s="167">
        <f t="shared" si="0"/>
        <v>0</v>
      </c>
      <c r="H31" s="168"/>
      <c r="L31"/>
    </row>
    <row r="32" spans="2:12" ht="12.75">
      <c r="B32" s="19" t="s">
        <v>80</v>
      </c>
      <c r="C32" s="26"/>
      <c r="D32" s="162">
        <v>0.2</v>
      </c>
      <c r="E32" s="163"/>
      <c r="F32" s="163"/>
      <c r="G32" s="169">
        <f t="shared" si="0"/>
        <v>0</v>
      </c>
      <c r="H32" s="170"/>
      <c r="L32"/>
    </row>
    <row r="33" spans="2:12" ht="12.75">
      <c r="B33" s="19" t="s">
        <v>40</v>
      </c>
      <c r="C33" s="26"/>
      <c r="D33" s="162">
        <v>0.4</v>
      </c>
      <c r="E33" s="163"/>
      <c r="F33" s="163"/>
      <c r="G33" s="169">
        <f t="shared" si="0"/>
        <v>0</v>
      </c>
      <c r="H33" s="170"/>
      <c r="L33"/>
    </row>
    <row r="34" ht="12.75">
      <c r="B34" s="1"/>
    </row>
    <row r="35" spans="2:5" ht="12.75">
      <c r="B35" s="23" t="s">
        <v>106</v>
      </c>
      <c r="C35" s="22"/>
      <c r="E35" s="22"/>
    </row>
    <row r="36" spans="2:5" ht="14.25">
      <c r="B36" s="24" t="s">
        <v>47</v>
      </c>
      <c r="C36" s="22"/>
      <c r="E36" s="22"/>
    </row>
    <row r="37" spans="2:6" ht="4.5" customHeight="1">
      <c r="B37" s="23"/>
      <c r="C37" s="23"/>
      <c r="D37" s="84"/>
      <c r="E37" s="23"/>
      <c r="F37" s="23"/>
    </row>
    <row r="38" spans="2:17" ht="12.75">
      <c r="B38" s="108" t="s">
        <v>117</v>
      </c>
      <c r="C38" t="s">
        <v>116</v>
      </c>
      <c r="D38" s="106" t="s">
        <v>118</v>
      </c>
      <c r="E38" t="s">
        <v>116</v>
      </c>
      <c r="F38" s="20">
        <v>220</v>
      </c>
      <c r="G38" t="s">
        <v>32</v>
      </c>
      <c r="H38">
        <v>18000</v>
      </c>
      <c r="I38" t="s">
        <v>33</v>
      </c>
      <c r="J38" s="122" t="e">
        <f>B38*D38*F38/H38</f>
        <v>#VALUE!</v>
      </c>
      <c r="K38" s="23" t="s">
        <v>48</v>
      </c>
      <c r="L38" s="23"/>
      <c r="P38" s="116" t="e">
        <f>J39+J38</f>
        <v>#VALUE!</v>
      </c>
      <c r="Q38" s="51" t="s">
        <v>71</v>
      </c>
    </row>
    <row r="39" spans="2:12" ht="12.75">
      <c r="B39" s="110" t="s">
        <v>117</v>
      </c>
      <c r="C39" t="s">
        <v>116</v>
      </c>
      <c r="D39" s="107" t="s">
        <v>118</v>
      </c>
      <c r="E39" t="s">
        <v>116</v>
      </c>
      <c r="F39" s="20">
        <v>220</v>
      </c>
      <c r="G39" t="s">
        <v>32</v>
      </c>
      <c r="H39">
        <v>18000</v>
      </c>
      <c r="I39" t="s">
        <v>33</v>
      </c>
      <c r="J39" s="120" t="e">
        <f>B39*D39*F39/H39</f>
        <v>#VALUE!</v>
      </c>
      <c r="K39" s="47" t="s">
        <v>62</v>
      </c>
      <c r="L39" s="23"/>
    </row>
    <row r="40" ht="12.75">
      <c r="J40" s="42"/>
    </row>
    <row r="41" spans="2:10" ht="12.75">
      <c r="B41" s="23" t="s">
        <v>49</v>
      </c>
      <c r="C41" s="22"/>
      <c r="E41" s="22"/>
      <c r="F41" s="22"/>
      <c r="G41" s="22"/>
      <c r="J41" s="42"/>
    </row>
    <row r="42" spans="2:10" ht="14.25">
      <c r="B42" s="24" t="s">
        <v>50</v>
      </c>
      <c r="C42" s="22"/>
      <c r="E42" s="22"/>
      <c r="J42" s="42"/>
    </row>
    <row r="43" spans="2:10" ht="4.5" customHeight="1">
      <c r="B43" s="23"/>
      <c r="C43" s="23"/>
      <c r="D43" s="84"/>
      <c r="E43" s="23"/>
      <c r="F43" s="23"/>
      <c r="J43" s="42"/>
    </row>
    <row r="44" spans="2:12" ht="14.25">
      <c r="B44" s="108" t="s">
        <v>117</v>
      </c>
      <c r="C44" t="s">
        <v>116</v>
      </c>
      <c r="D44" s="106" t="s">
        <v>118</v>
      </c>
      <c r="E44" t="s">
        <v>116</v>
      </c>
      <c r="F44" s="12">
        <v>0.5</v>
      </c>
      <c r="G44" t="s">
        <v>32</v>
      </c>
      <c r="H44">
        <v>27</v>
      </c>
      <c r="I44" t="s">
        <v>33</v>
      </c>
      <c r="J44" s="122" t="e">
        <f>B44*D44*F44/H44</f>
        <v>#VALUE!</v>
      </c>
      <c r="K44" s="23" t="s">
        <v>59</v>
      </c>
      <c r="L44" s="46"/>
    </row>
    <row r="45" spans="2:12" ht="14.25">
      <c r="B45" s="110" t="s">
        <v>117</v>
      </c>
      <c r="C45" t="s">
        <v>116</v>
      </c>
      <c r="D45" s="107" t="s">
        <v>118</v>
      </c>
      <c r="E45" t="s">
        <v>116</v>
      </c>
      <c r="F45" s="12">
        <v>0.5</v>
      </c>
      <c r="G45" t="s">
        <v>32</v>
      </c>
      <c r="H45">
        <v>27</v>
      </c>
      <c r="I45" t="s">
        <v>33</v>
      </c>
      <c r="J45" s="120" t="e">
        <f>B45*D45*F45/H45</f>
        <v>#VALUE!</v>
      </c>
      <c r="K45" s="23" t="s">
        <v>60</v>
      </c>
      <c r="L45" s="46"/>
    </row>
    <row r="46" ht="12.75">
      <c r="J46" s="42"/>
    </row>
    <row r="47" spans="2:7" ht="12.75">
      <c r="B47" s="23" t="s">
        <v>52</v>
      </c>
      <c r="C47" s="22"/>
      <c r="E47" s="22"/>
      <c r="F47" s="22"/>
      <c r="G47" s="22"/>
    </row>
    <row r="48" spans="2:5" ht="14.25">
      <c r="B48" s="24" t="s">
        <v>53</v>
      </c>
      <c r="C48" s="22"/>
      <c r="E48" s="22"/>
    </row>
    <row r="49" spans="2:6" ht="4.5" customHeight="1">
      <c r="B49" s="23"/>
      <c r="C49" s="23"/>
      <c r="D49" s="84"/>
      <c r="E49" s="23"/>
      <c r="F49" s="23"/>
    </row>
    <row r="50" spans="2:10" ht="14.25">
      <c r="B50" s="108" t="s">
        <v>117</v>
      </c>
      <c r="C50" t="s">
        <v>116</v>
      </c>
      <c r="D50" s="106" t="s">
        <v>118</v>
      </c>
      <c r="E50" t="s">
        <v>32</v>
      </c>
      <c r="F50">
        <v>9</v>
      </c>
      <c r="G50" t="s">
        <v>33</v>
      </c>
      <c r="H50" s="122" t="e">
        <f>B50*D50/F50</f>
        <v>#VALUE!</v>
      </c>
      <c r="I50" s="23" t="s">
        <v>63</v>
      </c>
      <c r="J50" s="130"/>
    </row>
    <row r="51" spans="2:10" ht="14.25">
      <c r="B51" s="110" t="s">
        <v>117</v>
      </c>
      <c r="C51" t="s">
        <v>116</v>
      </c>
      <c r="D51" s="107" t="s">
        <v>118</v>
      </c>
      <c r="E51" t="s">
        <v>32</v>
      </c>
      <c r="F51">
        <v>9</v>
      </c>
      <c r="G51" t="s">
        <v>33</v>
      </c>
      <c r="H51" s="120" t="e">
        <f>B51*D51/F51</f>
        <v>#VALUE!</v>
      </c>
      <c r="I51" s="23" t="s">
        <v>64</v>
      </c>
      <c r="J51" s="12"/>
    </row>
    <row r="53" spans="2:7" ht="12.75">
      <c r="B53" s="23" t="s">
        <v>73</v>
      </c>
      <c r="C53" s="22"/>
      <c r="E53" s="22"/>
      <c r="F53" s="22"/>
      <c r="G53" s="22"/>
    </row>
    <row r="54" spans="2:5" ht="14.25">
      <c r="B54" s="24" t="s">
        <v>54</v>
      </c>
      <c r="C54" s="22"/>
      <c r="E54" s="22"/>
    </row>
    <row r="55" spans="2:6" ht="4.5" customHeight="1">
      <c r="B55" s="23"/>
      <c r="C55" s="23"/>
      <c r="D55" s="84"/>
      <c r="E55" s="23"/>
      <c r="F55" s="23"/>
    </row>
    <row r="56" spans="2:10" ht="14.25">
      <c r="B56" s="108" t="s">
        <v>117</v>
      </c>
      <c r="C56" t="s">
        <v>116</v>
      </c>
      <c r="D56" s="106" t="s">
        <v>118</v>
      </c>
      <c r="E56" t="s">
        <v>32</v>
      </c>
      <c r="F56">
        <v>9</v>
      </c>
      <c r="G56" t="s">
        <v>33</v>
      </c>
      <c r="H56" s="122" t="e">
        <f>B56*D56/F56</f>
        <v>#VALUE!</v>
      </c>
      <c r="I56" s="23" t="s">
        <v>63</v>
      </c>
      <c r="J56" s="12"/>
    </row>
    <row r="57" spans="2:10" ht="14.25">
      <c r="B57" s="110" t="s">
        <v>117</v>
      </c>
      <c r="C57" t="s">
        <v>116</v>
      </c>
      <c r="D57" s="107" t="s">
        <v>118</v>
      </c>
      <c r="E57" t="s">
        <v>32</v>
      </c>
      <c r="F57">
        <v>9</v>
      </c>
      <c r="G57" t="s">
        <v>33</v>
      </c>
      <c r="H57" s="121" t="e">
        <f>B57*D57/F57</f>
        <v>#VALUE!</v>
      </c>
      <c r="I57" s="23" t="s">
        <v>64</v>
      </c>
      <c r="J57" s="12"/>
    </row>
    <row r="58" spans="2:18" ht="12.75">
      <c r="B58" s="105"/>
      <c r="C58" s="1"/>
      <c r="D58" s="113"/>
      <c r="E58" s="1"/>
      <c r="F58" s="1"/>
      <c r="G58" s="1"/>
      <c r="H58" s="59"/>
      <c r="I58" s="13"/>
      <c r="J58" s="21"/>
      <c r="K58" s="1"/>
      <c r="L58" s="21"/>
      <c r="M58" s="1"/>
      <c r="N58" s="1"/>
      <c r="O58" s="1"/>
      <c r="P58" s="1"/>
      <c r="Q58" s="1"/>
      <c r="R58" s="1"/>
    </row>
    <row r="59" spans="2:10" ht="12.75">
      <c r="B59" s="115" t="s">
        <v>85</v>
      </c>
      <c r="H59" s="59"/>
      <c r="I59" s="23"/>
      <c r="J59" s="12"/>
    </row>
    <row r="60" spans="2:10" ht="12.75">
      <c r="B60" s="108" t="s">
        <v>117</v>
      </c>
      <c r="C60" t="s">
        <v>116</v>
      </c>
      <c r="D60" s="106" t="s">
        <v>118</v>
      </c>
      <c r="E60" t="s">
        <v>32</v>
      </c>
      <c r="F60">
        <v>9</v>
      </c>
      <c r="G60" t="s">
        <v>33</v>
      </c>
      <c r="H60" s="126" t="e">
        <f>B60*D60/F60</f>
        <v>#VALUE!</v>
      </c>
      <c r="I60" s="23"/>
      <c r="J60" s="12"/>
    </row>
    <row r="61" spans="2:10" ht="12.75">
      <c r="B61" s="110" t="s">
        <v>117</v>
      </c>
      <c r="C61" t="s">
        <v>116</v>
      </c>
      <c r="D61" s="107" t="s">
        <v>118</v>
      </c>
      <c r="E61" t="s">
        <v>32</v>
      </c>
      <c r="F61">
        <v>9</v>
      </c>
      <c r="G61" t="s">
        <v>33</v>
      </c>
      <c r="H61" s="121" t="e">
        <f>B61*D61/F61</f>
        <v>#VALUE!</v>
      </c>
      <c r="I61" s="23" t="s">
        <v>86</v>
      </c>
      <c r="J61" s="12"/>
    </row>
    <row r="62" ht="12.75">
      <c r="T62" s="42"/>
    </row>
    <row r="63" spans="2:10" ht="12.75">
      <c r="B63" s="160" t="s">
        <v>55</v>
      </c>
      <c r="C63" s="161"/>
      <c r="D63" s="161"/>
      <c r="E63" s="161"/>
      <c r="F63" s="161"/>
      <c r="G63" s="161"/>
      <c r="H63" s="161"/>
      <c r="I63" s="161"/>
      <c r="J63" s="161"/>
    </row>
    <row r="64" spans="2:5" ht="14.25">
      <c r="B64" s="24" t="s">
        <v>56</v>
      </c>
      <c r="C64" s="22"/>
      <c r="E64" s="22"/>
    </row>
    <row r="65" spans="2:6" ht="4.5" customHeight="1">
      <c r="B65" s="23"/>
      <c r="C65" s="23"/>
      <c r="D65" s="84"/>
      <c r="E65" s="23"/>
      <c r="F65" s="23"/>
    </row>
    <row r="66" spans="2:10" ht="14.25">
      <c r="B66" s="108" t="s">
        <v>117</v>
      </c>
      <c r="C66" t="s">
        <v>116</v>
      </c>
      <c r="D66" s="106" t="s">
        <v>118</v>
      </c>
      <c r="E66" t="s">
        <v>32</v>
      </c>
      <c r="F66">
        <v>9</v>
      </c>
      <c r="G66" t="s">
        <v>33</v>
      </c>
      <c r="H66" s="122" t="e">
        <f>B66*D66/F66</f>
        <v>#VALUE!</v>
      </c>
      <c r="I66" s="23" t="s">
        <v>63</v>
      </c>
      <c r="J66" s="46"/>
    </row>
    <row r="67" spans="2:10" ht="14.25">
      <c r="B67" s="110" t="s">
        <v>117</v>
      </c>
      <c r="C67" t="s">
        <v>116</v>
      </c>
      <c r="D67" s="107" t="s">
        <v>118</v>
      </c>
      <c r="E67" t="s">
        <v>32</v>
      </c>
      <c r="F67">
        <v>9</v>
      </c>
      <c r="G67" t="s">
        <v>33</v>
      </c>
      <c r="H67" s="120" t="e">
        <f>B67*D67/F67</f>
        <v>#VALUE!</v>
      </c>
      <c r="I67" s="23" t="s">
        <v>64</v>
      </c>
      <c r="J67" s="46"/>
    </row>
    <row r="68" spans="2:12" ht="12.75">
      <c r="B68" s="1"/>
      <c r="D68" s="114"/>
      <c r="F68" s="12"/>
      <c r="H68"/>
      <c r="J68" s="21"/>
      <c r="K68" s="22"/>
      <c r="L68" s="22"/>
    </row>
    <row r="69" spans="2:16" ht="12.75">
      <c r="B69" s="23" t="s">
        <v>107</v>
      </c>
      <c r="C69" s="22"/>
      <c r="E69" s="22"/>
      <c r="F69" s="22"/>
      <c r="G69" s="22"/>
      <c r="P69" s="42"/>
    </row>
    <row r="70" spans="2:5" ht="14.25">
      <c r="B70" s="24" t="s">
        <v>50</v>
      </c>
      <c r="C70" s="22"/>
      <c r="E70" s="22"/>
    </row>
    <row r="71" spans="2:6" ht="4.5" customHeight="1">
      <c r="B71" s="23"/>
      <c r="C71" s="23"/>
      <c r="D71" s="84"/>
      <c r="E71" s="23"/>
      <c r="F71" s="23"/>
    </row>
    <row r="72" spans="2:17" ht="14.25">
      <c r="B72" s="108" t="s">
        <v>117</v>
      </c>
      <c r="C72" t="s">
        <v>116</v>
      </c>
      <c r="D72" s="106" t="s">
        <v>118</v>
      </c>
      <c r="E72" t="s">
        <v>116</v>
      </c>
      <c r="F72" s="12">
        <v>0.5</v>
      </c>
      <c r="G72" t="s">
        <v>32</v>
      </c>
      <c r="H72">
        <v>27</v>
      </c>
      <c r="I72" t="s">
        <v>33</v>
      </c>
      <c r="J72" s="122" t="e">
        <f>B72*D72*F72/H72</f>
        <v>#VALUE!</v>
      </c>
      <c r="K72" s="23" t="s">
        <v>59</v>
      </c>
      <c r="L72" s="46"/>
      <c r="P72" s="116" t="e">
        <f>J73+J72</f>
        <v>#VALUE!</v>
      </c>
      <c r="Q72" s="51" t="s">
        <v>70</v>
      </c>
    </row>
    <row r="73" spans="2:12" ht="14.25">
      <c r="B73" s="110" t="s">
        <v>117</v>
      </c>
      <c r="C73" t="s">
        <v>116</v>
      </c>
      <c r="D73" s="107" t="s">
        <v>118</v>
      </c>
      <c r="E73" t="s">
        <v>116</v>
      </c>
      <c r="F73" s="12">
        <v>0.5</v>
      </c>
      <c r="G73" t="s">
        <v>32</v>
      </c>
      <c r="H73">
        <v>27</v>
      </c>
      <c r="I73" t="s">
        <v>33</v>
      </c>
      <c r="J73" s="120" t="e">
        <f>B73*D73*F73/H73</f>
        <v>#VALUE!</v>
      </c>
      <c r="K73" s="23" t="s">
        <v>60</v>
      </c>
      <c r="L73" s="46"/>
    </row>
    <row r="74" spans="2:12" ht="12.75">
      <c r="B74" s="1"/>
      <c r="D74" s="114"/>
      <c r="F74" s="12"/>
      <c r="H74"/>
      <c r="J74" s="43"/>
      <c r="K74" s="22"/>
      <c r="L74" s="22"/>
    </row>
    <row r="75" spans="2:10" ht="12.75">
      <c r="B75" s="160" t="s">
        <v>108</v>
      </c>
      <c r="C75" s="161"/>
      <c r="D75" s="161"/>
      <c r="E75" s="161"/>
      <c r="F75" s="161"/>
      <c r="G75" s="161"/>
      <c r="H75" s="161"/>
      <c r="J75" s="42"/>
    </row>
    <row r="76" spans="2:10" ht="14.25">
      <c r="B76" s="24" t="s">
        <v>83</v>
      </c>
      <c r="C76" s="22"/>
      <c r="E76" s="22"/>
      <c r="J76" s="42"/>
    </row>
    <row r="77" spans="2:10" ht="4.5" customHeight="1">
      <c r="B77" s="23"/>
      <c r="C77" s="23"/>
      <c r="D77" s="84"/>
      <c r="E77" s="23"/>
      <c r="F77" s="23"/>
      <c r="J77" s="42"/>
    </row>
    <row r="78" spans="2:12" ht="12.75">
      <c r="B78" s="108" t="s">
        <v>117</v>
      </c>
      <c r="C78" t="s">
        <v>116</v>
      </c>
      <c r="D78" s="106" t="s">
        <v>118</v>
      </c>
      <c r="E78" t="s">
        <v>116</v>
      </c>
      <c r="F78" s="20">
        <v>220</v>
      </c>
      <c r="G78" t="s">
        <v>32</v>
      </c>
      <c r="H78">
        <v>18000</v>
      </c>
      <c r="I78" t="s">
        <v>33</v>
      </c>
      <c r="J78" s="122" t="e">
        <f>B78*D78*F78/H78</f>
        <v>#VALUE!</v>
      </c>
      <c r="K78" s="160" t="s">
        <v>34</v>
      </c>
      <c r="L78" s="173"/>
    </row>
    <row r="79" spans="2:17" ht="12.75">
      <c r="B79" s="110" t="s">
        <v>117</v>
      </c>
      <c r="C79" t="s">
        <v>116</v>
      </c>
      <c r="D79" s="107" t="s">
        <v>118</v>
      </c>
      <c r="E79" t="s">
        <v>116</v>
      </c>
      <c r="F79" s="20">
        <v>220</v>
      </c>
      <c r="G79" t="s">
        <v>32</v>
      </c>
      <c r="H79">
        <v>18000</v>
      </c>
      <c r="I79" t="s">
        <v>33</v>
      </c>
      <c r="J79" s="120" t="e">
        <f>B79*D79*F79/H79</f>
        <v>#VALUE!</v>
      </c>
      <c r="K79" s="160" t="s">
        <v>35</v>
      </c>
      <c r="L79" s="160"/>
      <c r="P79" s="116" t="e">
        <f>J79+J78</f>
        <v>#VALUE!</v>
      </c>
      <c r="Q79" s="51" t="s">
        <v>71</v>
      </c>
    </row>
  </sheetData>
  <sheetProtection/>
  <mergeCells count="28">
    <mergeCell ref="B75:H75"/>
    <mergeCell ref="K79:L79"/>
    <mergeCell ref="B7:E7"/>
    <mergeCell ref="B19:D19"/>
    <mergeCell ref="G28:H28"/>
    <mergeCell ref="G27:H27"/>
    <mergeCell ref="G31:H31"/>
    <mergeCell ref="G32:H32"/>
    <mergeCell ref="K78:L78"/>
    <mergeCell ref="D27:F27"/>
    <mergeCell ref="B63:J63"/>
    <mergeCell ref="D28:F28"/>
    <mergeCell ref="D31:F31"/>
    <mergeCell ref="D32:F32"/>
    <mergeCell ref="D29:F29"/>
    <mergeCell ref="D30:F30"/>
    <mergeCell ref="G30:H30"/>
    <mergeCell ref="D33:F33"/>
    <mergeCell ref="G33:H33"/>
    <mergeCell ref="G29:H29"/>
    <mergeCell ref="L3:M3"/>
    <mergeCell ref="L4:M4"/>
    <mergeCell ref="L5:M5"/>
    <mergeCell ref="N5:Q5"/>
    <mergeCell ref="A1:Q2"/>
    <mergeCell ref="P7:Q7"/>
    <mergeCell ref="N3:Q3"/>
    <mergeCell ref="N4:Q4"/>
  </mergeCells>
  <printOptions/>
  <pageMargins left="0.75" right="0.75" top="1" bottom="1" header="0.5" footer="0.5"/>
  <pageSetup fitToHeight="1" fitToWidth="1" horizontalDpi="300" verticalDpi="3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Dallas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Shaun.Condor</dc:creator>
  <cp:keywords/>
  <dc:description/>
  <cp:lastModifiedBy>james.jonesSI</cp:lastModifiedBy>
  <cp:lastPrinted>2012-01-23T19:32:43Z</cp:lastPrinted>
  <dcterms:created xsi:type="dcterms:W3CDTF">2005-10-06T20:06:01Z</dcterms:created>
  <dcterms:modified xsi:type="dcterms:W3CDTF">2012-01-23T21:05:05Z</dcterms:modified>
  <cp:category/>
  <cp:version/>
  <cp:contentType/>
  <cp:contentStatus/>
</cp:coreProperties>
</file>